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30" yWindow="225" windowWidth="9720" windowHeight="7320" activeTab="0"/>
  </bookViews>
  <sheets>
    <sheet name="Consol.BS" sheetId="1" r:id="rId1"/>
    <sheet name="Consol.IS" sheetId="2" r:id="rId2"/>
    <sheet name="SCE" sheetId="3" r:id="rId3"/>
    <sheet name="CCFS" sheetId="4" r:id="rId4"/>
  </sheets>
  <definedNames>
    <definedName name="_xlnm.Print_Area" localSheetId="3">'CCFS'!$A$1:$H$71</definedName>
    <definedName name="_xlnm.Print_Area" localSheetId="1">'Consol.IS'!$A$1:$K$64</definedName>
    <definedName name="_xlnm.Print_Area" localSheetId="2">'SCE'!$A$1:$L$58</definedName>
  </definedNames>
  <calcPr fullCalcOnLoad="1"/>
</workbook>
</file>

<file path=xl/sharedStrings.xml><?xml version="1.0" encoding="utf-8"?>
<sst xmlns="http://schemas.openxmlformats.org/spreadsheetml/2006/main" count="184" uniqueCount="141">
  <si>
    <t>Interim Report</t>
  </si>
  <si>
    <t>(Incorporated in Malaysia)</t>
  </si>
  <si>
    <t>and its subsidiaries</t>
  </si>
  <si>
    <t>Note</t>
  </si>
  <si>
    <t>Property, plant and equipment</t>
  </si>
  <si>
    <t>Goodwill on consolidation</t>
  </si>
  <si>
    <t>Current assets</t>
  </si>
  <si>
    <t>Inventories</t>
  </si>
  <si>
    <t>Current liabilities</t>
  </si>
  <si>
    <t>B9</t>
  </si>
  <si>
    <t>Share capital</t>
  </si>
  <si>
    <t>Reserves</t>
  </si>
  <si>
    <t>Revenue</t>
  </si>
  <si>
    <t>Cost of sales</t>
  </si>
  <si>
    <t>Other operating income</t>
  </si>
  <si>
    <t>Interest income</t>
  </si>
  <si>
    <t>Tax expense</t>
  </si>
  <si>
    <t>B5</t>
  </si>
  <si>
    <t>B13</t>
  </si>
  <si>
    <t>Diluted earnings per ordinary share (sen)</t>
  </si>
  <si>
    <t>N/A</t>
  </si>
  <si>
    <t>Non-</t>
  </si>
  <si>
    <t>distributable</t>
  </si>
  <si>
    <t>Distributable</t>
  </si>
  <si>
    <t>Total</t>
  </si>
  <si>
    <t>Share premium</t>
  </si>
  <si>
    <t>Cash flows from operating activities</t>
  </si>
  <si>
    <t>Changes in working capital:</t>
  </si>
  <si>
    <t>- Inventories</t>
  </si>
  <si>
    <t>- Trade and other receivables</t>
  </si>
  <si>
    <t>- Trade and other payables</t>
  </si>
  <si>
    <t>- Interest paid</t>
  </si>
  <si>
    <t>Purchase of property, plant and equipment</t>
  </si>
  <si>
    <t>@</t>
  </si>
  <si>
    <t>Cash and cash equivalents at 1 January</t>
  </si>
  <si>
    <t>Interest received</t>
  </si>
  <si>
    <t>(unaudited)</t>
  </si>
  <si>
    <t>period ended</t>
  </si>
  <si>
    <t>Financing costs</t>
  </si>
  <si>
    <t>Cash and cash equivalents comprise the following balance sheet amounts:</t>
  </si>
  <si>
    <t>Cash and bank balances</t>
  </si>
  <si>
    <t>Non-current assets</t>
  </si>
  <si>
    <t>Equity</t>
  </si>
  <si>
    <t>Total equity attributable to the shareholders of the Company</t>
  </si>
  <si>
    <t>Non-current liabilities</t>
  </si>
  <si>
    <t xml:space="preserve">Operating expenses </t>
  </si>
  <si>
    <t>Attributable to shareholders of the Company</t>
  </si>
  <si>
    <t>Total assets</t>
  </si>
  <si>
    <t>Total equity and liabilities</t>
  </si>
  <si>
    <t xml:space="preserve"> </t>
  </si>
  <si>
    <t>Ecofuture Bhd.</t>
  </si>
  <si>
    <t>(Company No. 628026-M)</t>
  </si>
  <si>
    <t>RM</t>
  </si>
  <si>
    <t>Estate development expenditure</t>
  </si>
  <si>
    <t>Intangible assets</t>
  </si>
  <si>
    <t>Other investment</t>
  </si>
  <si>
    <t>Trade receivables</t>
  </si>
  <si>
    <t>Other receivables, deposits and prepayments</t>
  </si>
  <si>
    <t>Tax refundable</t>
  </si>
  <si>
    <t>Long term borrowings</t>
  </si>
  <si>
    <t>Deferred taxation</t>
  </si>
  <si>
    <t>Deferred income</t>
  </si>
  <si>
    <t>Trade payables</t>
  </si>
  <si>
    <t>Other payables and accruals</t>
  </si>
  <si>
    <t>Bank overdrafts</t>
  </si>
  <si>
    <t>Short term borrowings</t>
  </si>
  <si>
    <t>Adjustments for:</t>
  </si>
  <si>
    <t>Depreciation of property, plant and equipment</t>
  </si>
  <si>
    <t>Amortisation of deferred income</t>
  </si>
  <si>
    <t>Amortisation of estate development expenditure</t>
  </si>
  <si>
    <t>Interest expense</t>
  </si>
  <si>
    <t>Fixed deposits with licensed banks</t>
  </si>
  <si>
    <t>Cash flows used in investing activities</t>
  </si>
  <si>
    <t>Net cash flow used in investing activities</t>
  </si>
  <si>
    <t>(audited)</t>
  </si>
  <si>
    <t xml:space="preserve">N/A </t>
  </si>
  <si>
    <t>Not applicable as there are no dilutive shares.</t>
  </si>
  <si>
    <t>Note:</t>
  </si>
  <si>
    <t>Loss before taxation</t>
  </si>
  <si>
    <t>Amortisation of intangible assets</t>
  </si>
  <si>
    <t>Gross (loss)/profit</t>
  </si>
  <si>
    <t>Advancing from director</t>
  </si>
  <si>
    <t>Acquisition of subsidiary, net of cash acquired (Note A)</t>
  </si>
  <si>
    <t>Current Year</t>
  </si>
  <si>
    <t>Preceeding year corresponding</t>
  </si>
  <si>
    <t>&lt;------Cumulative year to-date------&gt;</t>
  </si>
  <si>
    <t>&lt;----------Individual Quarter----------&gt;</t>
  </si>
  <si>
    <t>Retained profits/</t>
  </si>
  <si>
    <t>(Accumulated 
Losses)</t>
  </si>
  <si>
    <t>Operating (loss)/profit</t>
  </si>
  <si>
    <t>Issue of shares</t>
  </si>
  <si>
    <t>Gain on disposal of property, plant and equipment</t>
  </si>
  <si>
    <t>Operating (loss)/profit before changes in working capital</t>
  </si>
  <si>
    <t>Cash (used in)/generated from operations</t>
  </si>
  <si>
    <t>Net cash flow (used in)/generated from operating activities</t>
  </si>
  <si>
    <t>Basic loss per ordinary share (sen)</t>
  </si>
  <si>
    <t>- Income tax (paid)/refund from Inland Revenue Board</t>
  </si>
  <si>
    <t>As at 31 December 2008</t>
  </si>
  <si>
    <t>At 31 December 2008</t>
  </si>
  <si>
    <t>Allowance for trade receivables</t>
  </si>
  <si>
    <t>Hire purchase financing obtained, net of repayments</t>
  </si>
  <si>
    <t>Drawdown of term loan, net of repayments</t>
  </si>
  <si>
    <t>* The net assets per share is based on the computation of total assest (including intangibles) minus total liabilities divided by total number of ordinary shares in circulation</t>
  </si>
  <si>
    <t>(Loss)/profit before taxation</t>
  </si>
  <si>
    <t>(Loss)/profit for the period</t>
  </si>
  <si>
    <t>Proceeds from disposal of property, plant and equipment</t>
  </si>
  <si>
    <t>Loss for the year from continuing operations</t>
  </si>
  <si>
    <t>Loss for the period from continuing operations</t>
  </si>
  <si>
    <t>Cash flows from financing activities</t>
  </si>
  <si>
    <t>Net cash flow from financing activities</t>
  </si>
  <si>
    <t>Net decrease in cash and cash equivalents</t>
  </si>
  <si>
    <t>Plant and equipment written off</t>
  </si>
  <si>
    <t>Total liabilities</t>
  </si>
  <si>
    <t>corresponding 3 months ended</t>
  </si>
  <si>
    <t>Preceeding year</t>
  </si>
  <si>
    <t xml:space="preserve">    from continuing operations </t>
  </si>
  <si>
    <t xml:space="preserve">    attributable to equity holders </t>
  </si>
  <si>
    <t xml:space="preserve">    of the Company</t>
  </si>
  <si>
    <t>Decrease / (Increase) for intangible assets</t>
  </si>
  <si>
    <t xml:space="preserve"> 3 months ended</t>
  </si>
  <si>
    <t>Current year</t>
  </si>
  <si>
    <t>Increase / (Decrease) in short term borrowings</t>
  </si>
  <si>
    <t>Condensed Consolidated Balance Sheet as at 31 March 2009</t>
  </si>
  <si>
    <t>As at 31 March 2009</t>
  </si>
  <si>
    <t>Advance from directors</t>
  </si>
  <si>
    <t xml:space="preserve">The condensed consolidated balance sheet should be read in conjunction with the audited financial statements for the year ended 31 December 2008 and the accompanying explanatory notes attached to the interim financial statements. </t>
  </si>
  <si>
    <t>31 March 2009</t>
  </si>
  <si>
    <t>Condensed Consolidated Income Statement for the period ended 31 March 2009</t>
  </si>
  <si>
    <t>31 March 2008</t>
  </si>
  <si>
    <t xml:space="preserve">3 months cumulative </t>
  </si>
  <si>
    <t>Condensed Consolidated Statement of Changes in Equity for the period ended 31 March 2009</t>
  </si>
  <si>
    <t>At 1 January 2008</t>
  </si>
  <si>
    <t>At 31 March 2009</t>
  </si>
  <si>
    <t>Condensed Consolidated Cash Flow Statement for the period ended 31 March 2009</t>
  </si>
  <si>
    <t>For the 3-month</t>
  </si>
  <si>
    <t>Net drawdown of bankers' acceptances and revolving credit</t>
  </si>
  <si>
    <t>Cash and cash equivalents at 31 March</t>
  </si>
  <si>
    <t xml:space="preserve">The condensed consolidated income statement should be read in conjunction with the audited financial statements for the year ended 31 December 2008 and the accompanying explanatory notes attached to the interim financial statements. </t>
  </si>
  <si>
    <t xml:space="preserve">The condensed consolidated cash flow statement should be read in conjunction with the audited financial statements for the year ended 31 December 2008 and the accompanying explanatory notes attached to the interim financial statements. </t>
  </si>
  <si>
    <t>Net assets per share (sen) *</t>
  </si>
  <si>
    <t xml:space="preserve">The condensed consolidated statement of changes in equity should be read in conjunction with the audited financial statements for the year ended 31 December 2008 and the accompanying explanatory notes attached to the interim financial statements. </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</si>
</sst>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 &quot;#,##0_);\(&quot; &quot;#,##0\)"/>
    <numFmt numFmtId="171" formatCode="&quot; &quot;#,##0_);[Red]\(&quot; &quot;#,##0\)"/>
    <numFmt numFmtId="172" formatCode="&quot; &quot;#,##0.00_);\(&quot; &quot;#,##0.00\)"/>
    <numFmt numFmtId="173" formatCode="&quot; &quot;#,##0.00_);[Red]\(&quot; &quot;#,##0.00\)"/>
    <numFmt numFmtId="174" formatCode="_(&quot; &quot;* #,##0_);_(&quot; &quot;* \(#,##0\);_(&quot; &quot;* &quot;-&quot;_);_(@_)"/>
    <numFmt numFmtId="175" formatCode="_(&quot; &quot;* #,##0.00_);_(&quot; &quot;* \(#,##0.00\);_(&quot; &quot;* &quot;-&quot;??_);_(@_)"/>
    <numFmt numFmtId="176" formatCode="_(* #,##0_);_(* \(#,##0\);_(* &quot;-&quot;??_);_(@_)"/>
    <numFmt numFmtId="177" formatCode="#,###,"/>
    <numFmt numFmtId="178" formatCode="_(* #,##0.0_);_(* \(#,##0.0\);_(* &quot;-&quot;??_);_(@_)"/>
    <numFmt numFmtId="179" formatCode="_(* #,##0.000_);_(* \(#,##0.000\);_(* &quot;-&quot;??_);_(@_)"/>
    <numFmt numFmtId="180" formatCode="_(* #,##0.0000_);_(* \(#,##0.0000\);_(* &quot;-&quot;??_);_(@_)"/>
    <numFmt numFmtId="181" formatCode="_(* #,##0.00000_);_(* \(#,##0.00000\);_(* &quot;-&quot;??_);_(@_)"/>
    <numFmt numFmtId="182" formatCode="[$-409]dddd\,\ mmmm\ dd\,\ yyyy"/>
    <numFmt numFmtId="183" formatCode="[$-409]d\-mmm\-yyyy;@"/>
    <numFmt numFmtId="184" formatCode="0.0%"/>
    <numFmt numFmtId="185" formatCode="_(* #,##0.0_);_(* \(#,##0.0\);_(* &quot;-&quot;_);_(@_)"/>
    <numFmt numFmtId="186" formatCode="_(* #,##0.00_);_(* \(#,##0.00\);_(* &quot;-&quot;_);_(@_)"/>
    <numFmt numFmtId="187" formatCode="_(* #,##0.000_);_(* \(#,##0.000\);_(* &quot;-&quot;_);_(@_)"/>
    <numFmt numFmtId="188" formatCode="_(* #,##0.0000_);_(* \(#,##0.0000\);_(* &quot;-&quot;_);_(@_)"/>
    <numFmt numFmtId="189" formatCode="_(* #,##0.0_);_(* \(#,##0.0\);_(* &quot;-&quot;?_);_(@_)"/>
    <numFmt numFmtId="190" formatCode="&quot;Yes&quot;;&quot;Yes&quot;;&quot;No&quot;"/>
    <numFmt numFmtId="191" formatCode="&quot;True&quot;;&quot;True&quot;;&quot;False&quot;"/>
    <numFmt numFmtId="192" formatCode="&quot;On&quot;;&quot;On&quot;;&quot;Off&quot;"/>
    <numFmt numFmtId="193" formatCode="[$€-2]\ #,##0.00_);[Red]\([$€-2]\ #,##0.00\)"/>
  </numFmts>
  <fonts count="26">
    <font>
      <sz val="10"/>
      <name val="Arial"/>
      <family val="0"/>
    </font>
    <font>
      <sz val="11"/>
      <name val="Garamond"/>
      <family val="0"/>
    </font>
    <font>
      <b/>
      <sz val="12"/>
      <name val="Arial"/>
      <family val="2"/>
    </font>
    <font>
      <b/>
      <sz val="10"/>
      <name val="Arial"/>
      <family val="2"/>
    </font>
    <font>
      <i/>
      <sz val="10"/>
      <name val="Arial"/>
      <family val="2"/>
    </font>
    <font>
      <b/>
      <i/>
      <sz val="10"/>
      <name val="Arial"/>
      <family val="2"/>
    </font>
    <font>
      <b/>
      <sz val="10"/>
      <color indexed="10"/>
      <name val="Arial"/>
      <family val="2"/>
    </font>
    <font>
      <sz val="10"/>
      <color indexed="10"/>
      <name val="Arial"/>
      <family val="2"/>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color indexed="63"/>
      </right>
      <top style="thin"/>
      <bottom style="double"/>
    </border>
    <border>
      <left style="thin"/>
      <right style="thin"/>
      <top>
        <color indexed="63"/>
      </top>
      <bottom style="thin"/>
    </border>
    <border>
      <left>
        <color indexed="63"/>
      </left>
      <right>
        <color indexed="63"/>
      </right>
      <top style="thin"/>
      <bottom style="medium"/>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2" borderId="0" applyNumberFormat="0" applyBorder="0" applyAlignment="0" applyProtection="0"/>
    <xf numFmtId="0" fontId="1" fillId="0" borderId="0">
      <alignment/>
      <protection/>
    </xf>
    <xf numFmtId="0" fontId="0" fillId="23" borderId="7" applyNumberFormat="0" applyFont="0" applyAlignment="0" applyProtection="0"/>
    <xf numFmtId="0" fontId="22"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cellStyleXfs>
  <cellXfs count="101">
    <xf numFmtId="0" fontId="0" fillId="0" borderId="0" xfId="0" applyAlignment="1">
      <alignment/>
    </xf>
    <xf numFmtId="176" fontId="3" fillId="0" borderId="0" xfId="42" applyNumberFormat="1" applyFont="1" applyFill="1" applyAlignment="1">
      <alignment horizontal="center" vertical="center" wrapText="1"/>
    </xf>
    <xf numFmtId="0" fontId="0" fillId="0" borderId="0" xfId="55" applyFont="1" applyFill="1">
      <alignment/>
      <protection/>
    </xf>
    <xf numFmtId="176" fontId="0" fillId="0" borderId="0" xfId="42" applyNumberFormat="1" applyFont="1" applyFill="1" applyAlignment="1">
      <alignment/>
    </xf>
    <xf numFmtId="0" fontId="2" fillId="0" borderId="0" xfId="55" applyFont="1" applyFill="1">
      <alignment/>
      <protection/>
    </xf>
    <xf numFmtId="43" fontId="3" fillId="0" borderId="0" xfId="42" applyFont="1" applyFill="1" applyAlignment="1">
      <alignment/>
    </xf>
    <xf numFmtId="43" fontId="0" fillId="0" borderId="0" xfId="42" applyFont="1" applyFill="1" applyAlignment="1">
      <alignment horizontal="center"/>
    </xf>
    <xf numFmtId="176" fontId="0" fillId="0" borderId="0" xfId="42" applyNumberFormat="1" applyFont="1" applyFill="1" applyAlignment="1">
      <alignment horizontal="right"/>
    </xf>
    <xf numFmtId="176" fontId="0" fillId="0" borderId="10" xfId="42" applyNumberFormat="1" applyFont="1" applyFill="1" applyBorder="1" applyAlignment="1">
      <alignment/>
    </xf>
    <xf numFmtId="176" fontId="0" fillId="0" borderId="11" xfId="42" applyNumberFormat="1" applyFont="1" applyFill="1" applyBorder="1" applyAlignment="1">
      <alignment horizontal="right"/>
    </xf>
    <xf numFmtId="43" fontId="0" fillId="0" borderId="0" xfId="42" applyNumberFormat="1" applyFont="1" applyFill="1" applyAlignment="1">
      <alignment/>
    </xf>
    <xf numFmtId="176" fontId="3" fillId="0" borderId="0" xfId="42" applyNumberFormat="1" applyFont="1" applyFill="1" applyBorder="1" applyAlignment="1">
      <alignment horizontal="center"/>
    </xf>
    <xf numFmtId="0" fontId="3" fillId="0" borderId="0" xfId="55" applyFont="1" applyFill="1">
      <alignment/>
      <protection/>
    </xf>
    <xf numFmtId="176" fontId="3" fillId="0" borderId="0" xfId="42" applyNumberFormat="1" applyFont="1" applyFill="1" applyAlignment="1">
      <alignment horizontal="center"/>
    </xf>
    <xf numFmtId="0" fontId="3" fillId="0" borderId="0" xfId="55" applyFont="1" applyFill="1" applyAlignment="1">
      <alignment horizontal="center"/>
      <protection/>
    </xf>
    <xf numFmtId="176" fontId="3" fillId="0" borderId="0" xfId="42" applyNumberFormat="1" applyFont="1" applyFill="1" applyAlignment="1">
      <alignment horizontal="right"/>
    </xf>
    <xf numFmtId="176" fontId="3" fillId="0" borderId="0" xfId="42" applyNumberFormat="1" applyFont="1" applyFill="1" applyAlignment="1">
      <alignment/>
    </xf>
    <xf numFmtId="0" fontId="3" fillId="0" borderId="0" xfId="55" applyFont="1" applyFill="1" quotePrefix="1">
      <alignment/>
      <protection/>
    </xf>
    <xf numFmtId="43" fontId="0" fillId="0" borderId="0" xfId="42" applyFont="1" applyFill="1" applyAlignment="1">
      <alignment/>
    </xf>
    <xf numFmtId="176" fontId="0" fillId="0" borderId="10" xfId="42" applyNumberFormat="1" applyFont="1" applyFill="1" applyBorder="1" applyAlignment="1">
      <alignment horizontal="right"/>
    </xf>
    <xf numFmtId="0" fontId="3" fillId="0" borderId="0" xfId="55" applyFont="1" applyFill="1" applyAlignment="1" quotePrefix="1">
      <alignment horizontal="center"/>
      <protection/>
    </xf>
    <xf numFmtId="0" fontId="0" fillId="0" borderId="0" xfId="55" applyFont="1" applyFill="1" applyBorder="1">
      <alignment/>
      <protection/>
    </xf>
    <xf numFmtId="0" fontId="3" fillId="0" borderId="0" xfId="55" applyFont="1" applyFill="1" applyBorder="1">
      <alignment/>
      <protection/>
    </xf>
    <xf numFmtId="176" fontId="0" fillId="0" borderId="0" xfId="42" applyNumberFormat="1" applyFont="1" applyFill="1" applyBorder="1" applyAlignment="1">
      <alignment horizontal="right"/>
    </xf>
    <xf numFmtId="176" fontId="0" fillId="0" borderId="0" xfId="42" applyNumberFormat="1" applyFont="1" applyFill="1" applyBorder="1" applyAlignment="1">
      <alignment/>
    </xf>
    <xf numFmtId="0" fontId="0" fillId="0" borderId="0" xfId="55" applyFont="1" applyFill="1" applyAlignment="1">
      <alignment horizontal="center"/>
      <protection/>
    </xf>
    <xf numFmtId="0" fontId="0" fillId="0" borderId="0" xfId="55" applyFont="1" applyFill="1" applyAlignment="1" quotePrefix="1">
      <alignment horizontal="right"/>
      <protection/>
    </xf>
    <xf numFmtId="0" fontId="3" fillId="0" borderId="11" xfId="55" applyFont="1" applyFill="1" applyBorder="1">
      <alignment/>
      <protection/>
    </xf>
    <xf numFmtId="0" fontId="0" fillId="0" borderId="11" xfId="55" applyFont="1" applyFill="1" applyBorder="1">
      <alignment/>
      <protection/>
    </xf>
    <xf numFmtId="0" fontId="0" fillId="0" borderId="11" xfId="55" applyFont="1" applyFill="1" applyBorder="1" applyAlignment="1">
      <alignment horizontal="center"/>
      <protection/>
    </xf>
    <xf numFmtId="0" fontId="0" fillId="0" borderId="0" xfId="55" applyFont="1" applyFill="1" quotePrefix="1">
      <alignment/>
      <protection/>
    </xf>
    <xf numFmtId="176" fontId="3" fillId="0" borderId="0" xfId="42" applyNumberFormat="1" applyFont="1" applyFill="1" applyBorder="1" applyAlignment="1">
      <alignment horizontal="right"/>
    </xf>
    <xf numFmtId="177" fontId="0" fillId="0" borderId="0" xfId="42" applyNumberFormat="1" applyFont="1" applyFill="1" applyAlignment="1">
      <alignment horizontal="right"/>
    </xf>
    <xf numFmtId="43" fontId="0" fillId="0" borderId="0" xfId="42" applyNumberFormat="1" applyFont="1" applyFill="1" applyAlignment="1">
      <alignment horizontal="right"/>
    </xf>
    <xf numFmtId="0" fontId="3" fillId="0" borderId="12" xfId="55" applyFont="1" applyFill="1" applyBorder="1" applyAlignment="1">
      <alignment horizontal="center"/>
      <protection/>
    </xf>
    <xf numFmtId="0" fontId="3" fillId="0" borderId="13" xfId="55" applyFont="1" applyFill="1" applyBorder="1" applyAlignment="1">
      <alignment horizontal="center"/>
      <protection/>
    </xf>
    <xf numFmtId="0" fontId="0" fillId="0" borderId="13" xfId="55" applyFont="1" applyFill="1" applyBorder="1" applyAlignment="1">
      <alignment horizontal="center"/>
      <protection/>
    </xf>
    <xf numFmtId="0" fontId="0" fillId="0" borderId="0" xfId="55" applyFont="1" applyFill="1" applyBorder="1" applyAlignment="1">
      <alignment horizontal="center"/>
      <protection/>
    </xf>
    <xf numFmtId="0" fontId="0" fillId="0" borderId="10" xfId="55" applyFont="1" applyFill="1" applyBorder="1">
      <alignment/>
      <protection/>
    </xf>
    <xf numFmtId="176" fontId="0" fillId="0" borderId="0" xfId="55" applyNumberFormat="1" applyFont="1" applyFill="1" applyBorder="1">
      <alignment/>
      <protection/>
    </xf>
    <xf numFmtId="41" fontId="0" fillId="0" borderId="0" xfId="55" applyNumberFormat="1" applyFont="1" applyFill="1">
      <alignment/>
      <protection/>
    </xf>
    <xf numFmtId="41" fontId="0" fillId="0" borderId="0" xfId="55" applyNumberFormat="1" applyFont="1" applyFill="1" applyBorder="1">
      <alignment/>
      <protection/>
    </xf>
    <xf numFmtId="41" fontId="0" fillId="0" borderId="10" xfId="55" applyNumberFormat="1" applyFont="1" applyFill="1" applyBorder="1">
      <alignment/>
      <protection/>
    </xf>
    <xf numFmtId="41" fontId="0" fillId="0" borderId="14" xfId="42" applyNumberFormat="1" applyFont="1" applyFill="1" applyBorder="1" applyAlignment="1">
      <alignment/>
    </xf>
    <xf numFmtId="41" fontId="0" fillId="0" borderId="0" xfId="42" applyNumberFormat="1" applyFont="1" applyFill="1" applyBorder="1" applyAlignment="1">
      <alignment/>
    </xf>
    <xf numFmtId="41" fontId="0" fillId="0" borderId="0" xfId="42" applyNumberFormat="1" applyFont="1" applyFill="1" applyAlignment="1">
      <alignment/>
    </xf>
    <xf numFmtId="41" fontId="0" fillId="0" borderId="15" xfId="42" applyNumberFormat="1" applyFont="1" applyFill="1" applyBorder="1" applyAlignment="1">
      <alignment/>
    </xf>
    <xf numFmtId="0" fontId="3" fillId="0" borderId="0" xfId="55" applyFont="1" applyFill="1" applyAlignment="1">
      <alignment horizontal="right"/>
      <protection/>
    </xf>
    <xf numFmtId="0" fontId="0" fillId="0" borderId="0" xfId="55" applyFont="1" applyFill="1" applyAlignment="1">
      <alignment/>
      <protection/>
    </xf>
    <xf numFmtId="176" fontId="0" fillId="0" borderId="14" xfId="42" applyNumberFormat="1" applyFont="1" applyFill="1" applyBorder="1" applyAlignment="1">
      <alignment horizontal="right"/>
    </xf>
    <xf numFmtId="176" fontId="0" fillId="0" borderId="15" xfId="42" applyNumberFormat="1" applyFont="1" applyFill="1" applyBorder="1" applyAlignment="1">
      <alignment horizontal="right"/>
    </xf>
    <xf numFmtId="49" fontId="3" fillId="0" borderId="0" xfId="55" applyNumberFormat="1" applyFont="1" applyFill="1" applyAlignment="1">
      <alignment horizontal="center"/>
      <protection/>
    </xf>
    <xf numFmtId="49" fontId="3" fillId="0" borderId="13" xfId="55" applyNumberFormat="1" applyFont="1" applyFill="1" applyBorder="1" applyAlignment="1">
      <alignment horizontal="center"/>
      <protection/>
    </xf>
    <xf numFmtId="177" fontId="0" fillId="0" borderId="0" xfId="42" applyNumberFormat="1" applyFont="1" applyFill="1" applyBorder="1" applyAlignment="1">
      <alignment horizontal="right"/>
    </xf>
    <xf numFmtId="0" fontId="3" fillId="0" borderId="16" xfId="55" applyFont="1" applyFill="1" applyBorder="1" applyAlignment="1">
      <alignment horizontal="center"/>
      <protection/>
    </xf>
    <xf numFmtId="0" fontId="0" fillId="0" borderId="0" xfId="0" applyFont="1" applyFill="1" applyAlignment="1">
      <alignment/>
    </xf>
    <xf numFmtId="43" fontId="0" fillId="0" borderId="10" xfId="42" applyFont="1" applyFill="1" applyBorder="1" applyAlignment="1">
      <alignment/>
    </xf>
    <xf numFmtId="176" fontId="0" fillId="0" borderId="15" xfId="42" applyNumberFormat="1" applyFont="1" applyFill="1" applyBorder="1" applyAlignment="1">
      <alignment/>
    </xf>
    <xf numFmtId="0" fontId="0" fillId="0" borderId="0" xfId="0" applyFont="1" applyAlignment="1">
      <alignment/>
    </xf>
    <xf numFmtId="0" fontId="4" fillId="0" borderId="0" xfId="55" applyFont="1" applyFill="1">
      <alignment/>
      <protection/>
    </xf>
    <xf numFmtId="0" fontId="0" fillId="0" borderId="0" xfId="0" applyFont="1" applyFill="1" applyAlignment="1">
      <alignment/>
    </xf>
    <xf numFmtId="0" fontId="5" fillId="0" borderId="0" xfId="55" applyFont="1" applyFill="1">
      <alignment/>
      <protection/>
    </xf>
    <xf numFmtId="43" fontId="0" fillId="0" borderId="0" xfId="42" applyNumberFormat="1" applyFont="1" applyFill="1" applyBorder="1" applyAlignment="1">
      <alignment/>
    </xf>
    <xf numFmtId="9" fontId="0" fillId="0" borderId="0" xfId="58" applyFont="1" applyFill="1" applyBorder="1" applyAlignment="1">
      <alignment/>
    </xf>
    <xf numFmtId="184" fontId="0" fillId="0" borderId="0" xfId="58" applyNumberFormat="1" applyFont="1" applyFill="1" applyBorder="1" applyAlignment="1">
      <alignment/>
    </xf>
    <xf numFmtId="9" fontId="0" fillId="0" borderId="0" xfId="58" applyFont="1" applyFill="1" applyAlignment="1">
      <alignment/>
    </xf>
    <xf numFmtId="176" fontId="0" fillId="0" borderId="0" xfId="42" applyNumberFormat="1" applyFont="1" applyFill="1" applyAlignment="1">
      <alignment horizontal="center"/>
    </xf>
    <xf numFmtId="0" fontId="6" fillId="0" borderId="0" xfId="55" applyFont="1" applyFill="1">
      <alignment/>
      <protection/>
    </xf>
    <xf numFmtId="0" fontId="7" fillId="0" borderId="0" xfId="55" applyFont="1" applyFill="1">
      <alignment/>
      <protection/>
    </xf>
    <xf numFmtId="0" fontId="7" fillId="0" borderId="0" xfId="55" applyFont="1" applyFill="1" applyAlignment="1">
      <alignment horizontal="center"/>
      <protection/>
    </xf>
    <xf numFmtId="176" fontId="7" fillId="0" borderId="0" xfId="42" applyNumberFormat="1" applyFont="1" applyFill="1" applyBorder="1" applyAlignment="1">
      <alignment/>
    </xf>
    <xf numFmtId="0" fontId="7" fillId="0" borderId="0" xfId="55" applyFont="1" applyFill="1" applyBorder="1">
      <alignment/>
      <protection/>
    </xf>
    <xf numFmtId="0" fontId="0" fillId="0" borderId="0" xfId="0" applyFont="1" applyFill="1" applyAlignment="1">
      <alignment/>
    </xf>
    <xf numFmtId="49" fontId="3" fillId="0" borderId="12" xfId="42" applyNumberFormat="1" applyFont="1" applyFill="1" applyBorder="1" applyAlignment="1">
      <alignment horizontal="center" vertical="center"/>
    </xf>
    <xf numFmtId="49" fontId="3" fillId="0" borderId="13" xfId="42" applyNumberFormat="1" applyFont="1" applyFill="1" applyBorder="1" applyAlignment="1">
      <alignment horizontal="center" vertical="center"/>
    </xf>
    <xf numFmtId="49" fontId="3" fillId="0" borderId="13" xfId="42" applyNumberFormat="1" applyFont="1" applyFill="1" applyBorder="1" applyAlignment="1">
      <alignment horizontal="center" wrapText="1"/>
    </xf>
    <xf numFmtId="0" fontId="0" fillId="0" borderId="13" xfId="55" applyFont="1" applyFill="1" applyBorder="1" applyAlignment="1">
      <alignment horizontal="center" wrapText="1"/>
      <protection/>
    </xf>
    <xf numFmtId="176" fontId="0" fillId="0" borderId="17" xfId="42" applyNumberFormat="1" applyFont="1" applyFill="1" applyBorder="1" applyAlignment="1">
      <alignment horizontal="right"/>
    </xf>
    <xf numFmtId="176" fontId="0" fillId="0" borderId="18" xfId="42" applyNumberFormat="1" applyFont="1" applyFill="1" applyBorder="1" applyAlignment="1">
      <alignment horizontal="right"/>
    </xf>
    <xf numFmtId="176" fontId="0" fillId="0" borderId="0" xfId="55" applyNumberFormat="1" applyFont="1" applyFill="1">
      <alignment/>
      <protection/>
    </xf>
    <xf numFmtId="0" fontId="3" fillId="0" borderId="11" xfId="55" applyFont="1" applyFill="1" applyBorder="1" applyAlignment="1">
      <alignment horizontal="center"/>
      <protection/>
    </xf>
    <xf numFmtId="0" fontId="8" fillId="0" borderId="0" xfId="55" applyFont="1" applyFill="1" applyAlignment="1">
      <alignment horizontal="center"/>
      <protection/>
    </xf>
    <xf numFmtId="0" fontId="0" fillId="0" borderId="16" xfId="0" applyFont="1" applyFill="1" applyBorder="1" applyAlignment="1">
      <alignment horizontal="center" vertical="center"/>
    </xf>
    <xf numFmtId="0" fontId="0" fillId="0" borderId="19" xfId="0" applyFont="1" applyFill="1" applyBorder="1" applyAlignment="1">
      <alignment horizontal="center"/>
    </xf>
    <xf numFmtId="0" fontId="0" fillId="0" borderId="16" xfId="0" applyFont="1" applyFill="1" applyBorder="1" applyAlignment="1">
      <alignment horizontal="center"/>
    </xf>
    <xf numFmtId="43" fontId="3" fillId="0" borderId="0" xfId="42" applyFont="1" applyFill="1" applyAlignment="1">
      <alignment horizontal="center"/>
    </xf>
    <xf numFmtId="0" fontId="0" fillId="0" borderId="0" xfId="0" applyAlignment="1">
      <alignment horizontal="justify" vertical="justify" wrapText="1"/>
    </xf>
    <xf numFmtId="49" fontId="3" fillId="0" borderId="20" xfId="42" applyNumberFormat="1" applyFont="1" applyFill="1" applyBorder="1" applyAlignment="1">
      <alignment horizontal="center" vertical="center" wrapText="1"/>
    </xf>
    <xf numFmtId="49" fontId="3" fillId="0" borderId="13" xfId="42" applyNumberFormat="1" applyFont="1" applyFill="1" applyBorder="1" applyAlignment="1">
      <alignment horizontal="center" vertical="center" wrapText="1"/>
    </xf>
    <xf numFmtId="49" fontId="3" fillId="0" borderId="21" xfId="42" applyNumberFormat="1" applyFont="1" applyFill="1" applyBorder="1" applyAlignment="1">
      <alignment horizontal="center" vertical="center" wrapText="1"/>
    </xf>
    <xf numFmtId="41" fontId="0" fillId="0" borderId="0" xfId="42" applyNumberFormat="1" applyFont="1" applyFill="1" applyAlignment="1">
      <alignment/>
    </xf>
    <xf numFmtId="43" fontId="0" fillId="0" borderId="0" xfId="42" applyNumberFormat="1" applyFont="1" applyFill="1" applyAlignment="1">
      <alignment/>
    </xf>
    <xf numFmtId="0" fontId="0" fillId="0" borderId="0" xfId="55" applyFont="1" applyFill="1">
      <alignment/>
      <protection/>
    </xf>
    <xf numFmtId="178" fontId="0" fillId="0" borderId="0" xfId="42" applyNumberFormat="1" applyFont="1" applyFill="1" applyAlignment="1">
      <alignment horizontal="right"/>
    </xf>
    <xf numFmtId="14" fontId="0" fillId="0" borderId="0" xfId="55" applyNumberFormat="1" applyFont="1" applyFill="1" applyAlignment="1">
      <alignment horizontal="justify" vertical="center" wrapText="1"/>
      <protection/>
    </xf>
    <xf numFmtId="0" fontId="0" fillId="0" borderId="0" xfId="55" applyFont="1" applyFill="1" applyAlignment="1">
      <alignment horizontal="justify" vertical="justify" wrapText="1"/>
      <protection/>
    </xf>
    <xf numFmtId="0" fontId="0" fillId="0" borderId="0" xfId="55" applyFont="1" applyFill="1" applyAlignment="1">
      <alignment horizontal="justify" vertical="center" wrapText="1"/>
      <protection/>
    </xf>
    <xf numFmtId="176" fontId="3" fillId="0" borderId="22" xfId="42" applyNumberFormat="1" applyFont="1" applyFill="1" applyBorder="1" applyAlignment="1">
      <alignment horizontal="center" vertical="center"/>
    </xf>
    <xf numFmtId="176" fontId="3" fillId="0" borderId="23" xfId="42" applyNumberFormat="1" applyFont="1" applyFill="1" applyBorder="1" applyAlignment="1">
      <alignment horizontal="center" vertical="center"/>
    </xf>
    <xf numFmtId="0" fontId="0" fillId="0" borderId="0" xfId="0" applyAlignment="1">
      <alignment horizontal="justify" vertical="justify" wrapText="1"/>
    </xf>
    <xf numFmtId="0" fontId="0" fillId="0" borderId="0" xfId="55" applyFont="1" applyFill="1" applyAlignment="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Results 2Q-30-6-2003"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742950</xdr:colOff>
      <xdr:row>9</xdr:row>
      <xdr:rowOff>95250</xdr:rowOff>
    </xdr:from>
    <xdr:to>
      <xdr:col>9</xdr:col>
      <xdr:colOff>952500</xdr:colOff>
      <xdr:row>9</xdr:row>
      <xdr:rowOff>95250</xdr:rowOff>
    </xdr:to>
    <xdr:sp>
      <xdr:nvSpPr>
        <xdr:cNvPr id="1" name="Line 1"/>
        <xdr:cNvSpPr>
          <a:spLocks/>
        </xdr:cNvSpPr>
      </xdr:nvSpPr>
      <xdr:spPr>
        <a:xfrm>
          <a:off x="5305425" y="1562100"/>
          <a:ext cx="2095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38100</xdr:colOff>
      <xdr:row>9</xdr:row>
      <xdr:rowOff>123825</xdr:rowOff>
    </xdr:from>
    <xdr:to>
      <xdr:col>5</xdr:col>
      <xdr:colOff>314325</xdr:colOff>
      <xdr:row>9</xdr:row>
      <xdr:rowOff>123825</xdr:rowOff>
    </xdr:to>
    <xdr:sp>
      <xdr:nvSpPr>
        <xdr:cNvPr id="2" name="Line 2"/>
        <xdr:cNvSpPr>
          <a:spLocks/>
        </xdr:cNvSpPr>
      </xdr:nvSpPr>
      <xdr:spPr>
        <a:xfrm flipH="1">
          <a:off x="2619375" y="1590675"/>
          <a:ext cx="2762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65"/>
  <sheetViews>
    <sheetView tabSelected="1" zoomScaleSheetLayoutView="87" zoomScalePageLayoutView="0" workbookViewId="0" topLeftCell="A53">
      <selection activeCell="G52" sqref="G52"/>
    </sheetView>
  </sheetViews>
  <sheetFormatPr defaultColWidth="9.140625" defaultRowHeight="12.75"/>
  <cols>
    <col min="1" max="1" width="4.00390625" style="2" customWidth="1"/>
    <col min="2" max="2" width="3.421875" style="2" customWidth="1"/>
    <col min="3" max="3" width="9.28125" style="2" customWidth="1"/>
    <col min="4" max="4" width="18.8515625" style="2" customWidth="1"/>
    <col min="5" max="5" width="3.57421875" style="2" customWidth="1"/>
    <col min="6" max="6" width="18.8515625" style="25" customWidth="1"/>
    <col min="7" max="7" width="16.28125" style="2" customWidth="1"/>
    <col min="8" max="8" width="2.140625" style="2" customWidth="1"/>
    <col min="9" max="9" width="16.140625" style="2" customWidth="1"/>
    <col min="10" max="10" width="9.140625" style="2" customWidth="1"/>
    <col min="11" max="11" width="14.421875" style="2" customWidth="1"/>
    <col min="12" max="12" width="11.28125" style="2" customWidth="1"/>
    <col min="13" max="16384" width="9.140625" style="2" customWidth="1"/>
  </cols>
  <sheetData>
    <row r="1" spans="1:9" ht="15.75">
      <c r="A1" s="4" t="s">
        <v>0</v>
      </c>
      <c r="G1" s="72"/>
      <c r="H1" s="72"/>
      <c r="I1" s="72"/>
    </row>
    <row r="2" spans="1:9" s="12" customFormat="1" ht="15.75">
      <c r="A2" s="4" t="s">
        <v>50</v>
      </c>
      <c r="F2" s="14"/>
      <c r="G2" s="72"/>
      <c r="H2" s="72"/>
      <c r="I2" s="72"/>
    </row>
    <row r="3" spans="1:9" s="12" customFormat="1" ht="12.75">
      <c r="A3" s="2" t="s">
        <v>51</v>
      </c>
      <c r="F3" s="14"/>
      <c r="G3" s="15"/>
      <c r="H3" s="5"/>
      <c r="I3" s="15"/>
    </row>
    <row r="4" spans="1:9" s="12" customFormat="1" ht="12.75">
      <c r="A4" s="2" t="s">
        <v>1</v>
      </c>
      <c r="F4" s="14"/>
      <c r="G4" s="15"/>
      <c r="H4" s="5"/>
      <c r="I4" s="15"/>
    </row>
    <row r="5" spans="1:9" s="12" customFormat="1" ht="12.75">
      <c r="A5" s="12" t="s">
        <v>2</v>
      </c>
      <c r="F5" s="14"/>
      <c r="G5" s="15"/>
      <c r="H5" s="5"/>
      <c r="I5" s="15"/>
    </row>
    <row r="6" spans="1:9" ht="6.75" customHeight="1" thickBot="1">
      <c r="A6" s="27"/>
      <c r="B6" s="28"/>
      <c r="C6" s="28"/>
      <c r="D6" s="28"/>
      <c r="E6" s="28"/>
      <c r="F6" s="29"/>
      <c r="G6" s="28"/>
      <c r="H6" s="28"/>
      <c r="I6" s="28"/>
    </row>
    <row r="7" ht="11.25" customHeight="1">
      <c r="A7" s="12"/>
    </row>
    <row r="8" spans="1:9" ht="12.75">
      <c r="A8" s="12" t="s">
        <v>122</v>
      </c>
      <c r="B8" s="12"/>
      <c r="C8" s="12"/>
      <c r="D8" s="12"/>
      <c r="E8" s="12"/>
      <c r="F8" s="14"/>
      <c r="G8" s="15"/>
      <c r="H8" s="15"/>
      <c r="I8" s="15"/>
    </row>
    <row r="9" spans="1:9" ht="25.5">
      <c r="A9" s="12"/>
      <c r="B9" s="12"/>
      <c r="C9" s="12"/>
      <c r="D9" s="12"/>
      <c r="E9" s="12"/>
      <c r="F9" s="2"/>
      <c r="G9" s="1" t="s">
        <v>123</v>
      </c>
      <c r="H9" s="1"/>
      <c r="I9" s="1" t="s">
        <v>97</v>
      </c>
    </row>
    <row r="10" spans="1:9" ht="12.75">
      <c r="A10" s="12"/>
      <c r="B10" s="12"/>
      <c r="C10" s="12"/>
      <c r="D10" s="12"/>
      <c r="E10" s="12"/>
      <c r="F10" s="14"/>
      <c r="G10" s="1" t="s">
        <v>36</v>
      </c>
      <c r="H10" s="1"/>
      <c r="I10" s="1" t="s">
        <v>74</v>
      </c>
    </row>
    <row r="11" spans="1:9" ht="12.75">
      <c r="A11" s="12"/>
      <c r="B11" s="12"/>
      <c r="C11" s="12"/>
      <c r="D11" s="12"/>
      <c r="E11" s="12"/>
      <c r="F11" s="14" t="s">
        <v>3</v>
      </c>
      <c r="G11" s="13" t="s">
        <v>52</v>
      </c>
      <c r="H11" s="13"/>
      <c r="I11" s="13" t="s">
        <v>52</v>
      </c>
    </row>
    <row r="12" spans="1:9" ht="3.75" customHeight="1">
      <c r="A12" s="12"/>
      <c r="B12" s="12"/>
      <c r="C12" s="12"/>
      <c r="D12" s="12"/>
      <c r="E12" s="12"/>
      <c r="F12" s="14"/>
      <c r="G12" s="15"/>
      <c r="H12" s="15"/>
      <c r="I12" s="15"/>
    </row>
    <row r="13" spans="1:9" ht="12.75">
      <c r="A13" s="30"/>
      <c r="B13" s="12" t="s">
        <v>41</v>
      </c>
      <c r="F13" s="14"/>
      <c r="G13" s="7"/>
      <c r="H13" s="15"/>
      <c r="I13" s="7"/>
    </row>
    <row r="14" spans="1:9" ht="12.75">
      <c r="A14" s="30"/>
      <c r="C14" s="2" t="s">
        <v>4</v>
      </c>
      <c r="F14" s="14"/>
      <c r="G14" s="7">
        <v>73019751</v>
      </c>
      <c r="H14" s="15"/>
      <c r="I14" s="7">
        <v>74524312</v>
      </c>
    </row>
    <row r="15" spans="1:9" ht="12.75">
      <c r="A15" s="30"/>
      <c r="C15" s="2" t="s">
        <v>53</v>
      </c>
      <c r="G15" s="23">
        <v>249931</v>
      </c>
      <c r="H15" s="15"/>
      <c r="I15" s="23">
        <v>253322</v>
      </c>
    </row>
    <row r="16" spans="1:10" ht="12.75">
      <c r="A16" s="30"/>
      <c r="C16" s="2" t="s">
        <v>54</v>
      </c>
      <c r="G16" s="23">
        <v>1012661</v>
      </c>
      <c r="H16" s="31"/>
      <c r="I16" s="23">
        <v>1012661</v>
      </c>
      <c r="J16" s="21"/>
    </row>
    <row r="17" spans="1:9" ht="12.75">
      <c r="A17" s="30"/>
      <c r="C17" s="2" t="s">
        <v>5</v>
      </c>
      <c r="F17" s="23"/>
      <c r="G17" s="66">
        <v>2042236</v>
      </c>
      <c r="H17" s="15"/>
      <c r="I17" s="66">
        <v>2042236</v>
      </c>
    </row>
    <row r="18" spans="1:9" ht="12.75">
      <c r="A18" s="30"/>
      <c r="C18" s="2" t="s">
        <v>55</v>
      </c>
      <c r="G18" s="23">
        <v>200000</v>
      </c>
      <c r="H18" s="15"/>
      <c r="I18" s="23">
        <v>200000</v>
      </c>
    </row>
    <row r="19" spans="1:9" ht="12.75">
      <c r="A19" s="30"/>
      <c r="B19" s="12"/>
      <c r="G19" s="19"/>
      <c r="H19" s="15"/>
      <c r="I19" s="19"/>
    </row>
    <row r="20" spans="1:9" ht="12.75">
      <c r="A20" s="30"/>
      <c r="G20" s="49">
        <f>SUM(G14:G19)</f>
        <v>76524579</v>
      </c>
      <c r="H20" s="15"/>
      <c r="I20" s="49">
        <f>SUM(I14:I19)</f>
        <v>78032531</v>
      </c>
    </row>
    <row r="21" spans="1:9" ht="12.75">
      <c r="A21" s="30"/>
      <c r="G21" s="7"/>
      <c r="H21" s="15"/>
      <c r="I21" s="7"/>
    </row>
    <row r="22" spans="1:9" ht="12.75">
      <c r="A22" s="30"/>
      <c r="B22" s="12" t="s">
        <v>6</v>
      </c>
      <c r="G22" s="23"/>
      <c r="H22" s="31"/>
      <c r="I22" s="23"/>
    </row>
    <row r="23" spans="2:9" ht="12.75">
      <c r="B23" s="26"/>
      <c r="C23" s="2" t="s">
        <v>7</v>
      </c>
      <c r="G23" s="23">
        <v>947752</v>
      </c>
      <c r="H23" s="31"/>
      <c r="I23" s="23">
        <v>1401875</v>
      </c>
    </row>
    <row r="24" spans="2:9" ht="12.75">
      <c r="B24" s="26"/>
      <c r="C24" s="2" t="s">
        <v>56</v>
      </c>
      <c r="G24" s="23">
        <v>1403241</v>
      </c>
      <c r="H24" s="31"/>
      <c r="I24" s="23">
        <v>1371821</v>
      </c>
    </row>
    <row r="25" spans="2:12" ht="12.75">
      <c r="B25" s="26"/>
      <c r="C25" s="2" t="s">
        <v>57</v>
      </c>
      <c r="G25" s="23">
        <v>816014</v>
      </c>
      <c r="H25" s="31"/>
      <c r="I25" s="23">
        <f>333459+61088+379939</f>
        <v>774486</v>
      </c>
      <c r="K25" s="79"/>
      <c r="L25" s="79"/>
    </row>
    <row r="26" spans="2:9" ht="12.75">
      <c r="B26" s="26"/>
      <c r="C26" s="2" t="s">
        <v>58</v>
      </c>
      <c r="G26" s="23">
        <v>175310</v>
      </c>
      <c r="H26" s="31"/>
      <c r="I26" s="23">
        <v>183565</v>
      </c>
    </row>
    <row r="27" spans="2:9" ht="12.75">
      <c r="B27" s="26"/>
      <c r="C27" s="2" t="s">
        <v>71</v>
      </c>
      <c r="G27" s="23">
        <v>0</v>
      </c>
      <c r="H27" s="31"/>
      <c r="I27" s="23">
        <v>642203</v>
      </c>
    </row>
    <row r="28" spans="2:9" ht="12.75">
      <c r="B28" s="26"/>
      <c r="C28" s="2" t="s">
        <v>40</v>
      </c>
      <c r="G28" s="23">
        <v>12806</v>
      </c>
      <c r="H28" s="31"/>
      <c r="I28" s="23">
        <v>-93067</v>
      </c>
    </row>
    <row r="29" spans="7:9" ht="12.75">
      <c r="G29" s="49">
        <f>SUM(G23:G28)</f>
        <v>3355123</v>
      </c>
      <c r="H29" s="31"/>
      <c r="I29" s="49">
        <f>SUM(I23:I28)</f>
        <v>4280883</v>
      </c>
    </row>
    <row r="30" spans="1:9" ht="13.5" thickBot="1">
      <c r="A30" s="30"/>
      <c r="B30" s="12" t="s">
        <v>47</v>
      </c>
      <c r="G30" s="9">
        <f>G29+G20</f>
        <v>79879702</v>
      </c>
      <c r="H30" s="15"/>
      <c r="I30" s="9">
        <f>I29+I20</f>
        <v>82313414</v>
      </c>
    </row>
    <row r="31" spans="1:9" ht="12.75">
      <c r="A31" s="30"/>
      <c r="G31" s="23"/>
      <c r="H31" s="15"/>
      <c r="I31" s="23"/>
    </row>
    <row r="32" spans="1:9" ht="12.75">
      <c r="A32" s="30"/>
      <c r="B32" s="12" t="s">
        <v>42</v>
      </c>
      <c r="G32" s="23"/>
      <c r="H32" s="15"/>
      <c r="I32" s="23"/>
    </row>
    <row r="33" spans="1:9" ht="9" customHeight="1">
      <c r="A33" s="30"/>
      <c r="G33" s="32"/>
      <c r="H33" s="15"/>
      <c r="I33" s="32"/>
    </row>
    <row r="34" spans="2:9" ht="12.75">
      <c r="B34" s="26"/>
      <c r="C34" s="2" t="s">
        <v>10</v>
      </c>
      <c r="G34" s="7">
        <v>22410750</v>
      </c>
      <c r="H34" s="15"/>
      <c r="I34" s="7">
        <v>22410750</v>
      </c>
    </row>
    <row r="35" spans="2:9" ht="12.75">
      <c r="B35" s="26"/>
      <c r="C35" s="2" t="s">
        <v>11</v>
      </c>
      <c r="G35" s="7">
        <v>-2525543</v>
      </c>
      <c r="H35" s="15" t="s">
        <v>49</v>
      </c>
      <c r="I35" s="7">
        <f>7424161-6438784</f>
        <v>985377</v>
      </c>
    </row>
    <row r="36" spans="7:9" ht="12.75" customHeight="1">
      <c r="G36" s="19"/>
      <c r="H36" s="15"/>
      <c r="I36" s="19"/>
    </row>
    <row r="37" spans="7:9" ht="18" customHeight="1" hidden="1">
      <c r="G37" s="7"/>
      <c r="H37" s="15"/>
      <c r="I37" s="7"/>
    </row>
    <row r="38" spans="3:9" ht="12.75">
      <c r="C38" s="2" t="s">
        <v>43</v>
      </c>
      <c r="G38" s="19">
        <f>SUM(G34:G37)</f>
        <v>19885207</v>
      </c>
      <c r="H38" s="15"/>
      <c r="I38" s="19">
        <f>SUM(I34:I37)</f>
        <v>23396127</v>
      </c>
    </row>
    <row r="39" spans="7:9" ht="3" customHeight="1">
      <c r="G39" s="7"/>
      <c r="H39" s="15"/>
      <c r="I39" s="7"/>
    </row>
    <row r="40" spans="1:9" ht="13.5" customHeight="1">
      <c r="A40" s="30"/>
      <c r="B40" s="12"/>
      <c r="G40" s="7"/>
      <c r="H40" s="15"/>
      <c r="I40" s="7"/>
    </row>
    <row r="41" spans="1:9" ht="13.5" customHeight="1">
      <c r="A41" s="30"/>
      <c r="B41" s="12" t="s">
        <v>44</v>
      </c>
      <c r="G41" s="7"/>
      <c r="H41" s="15"/>
      <c r="I41" s="7"/>
    </row>
    <row r="42" spans="3:9" ht="12.75">
      <c r="C42" s="2" t="s">
        <v>59</v>
      </c>
      <c r="F42" s="14" t="s">
        <v>9</v>
      </c>
      <c r="G42" s="7">
        <f>18069574+1214143</f>
        <v>19283717</v>
      </c>
      <c r="H42" s="15"/>
      <c r="I42" s="7">
        <f>19665188+2033625</f>
        <v>21698813</v>
      </c>
    </row>
    <row r="43" spans="1:9" ht="14.25" customHeight="1">
      <c r="A43" s="30"/>
      <c r="C43" s="2" t="s">
        <v>61</v>
      </c>
      <c r="F43" s="66"/>
      <c r="G43" s="7">
        <v>537685</v>
      </c>
      <c r="H43" s="15"/>
      <c r="I43" s="7">
        <v>565985</v>
      </c>
    </row>
    <row r="44" spans="1:9" ht="12.75">
      <c r="A44" s="30"/>
      <c r="C44" s="2" t="s">
        <v>60</v>
      </c>
      <c r="F44" s="66"/>
      <c r="G44" s="7">
        <v>770474</v>
      </c>
      <c r="H44" s="15"/>
      <c r="I44" s="7">
        <v>770474</v>
      </c>
    </row>
    <row r="45" spans="1:9" ht="3" customHeight="1">
      <c r="A45" s="30"/>
      <c r="G45" s="7"/>
      <c r="H45" s="15"/>
      <c r="I45" s="7"/>
    </row>
    <row r="46" spans="1:9" ht="12.75">
      <c r="A46" s="30"/>
      <c r="G46" s="49">
        <f>SUM(G42:G44)</f>
        <v>20591876</v>
      </c>
      <c r="H46" s="31"/>
      <c r="I46" s="49">
        <f>SUM(I42:I44)</f>
        <v>23035272</v>
      </c>
    </row>
    <row r="47" spans="7:9" ht="6.75" customHeight="1">
      <c r="G47" s="7"/>
      <c r="H47" s="15"/>
      <c r="I47" s="7"/>
    </row>
    <row r="48" spans="1:9" ht="12.75">
      <c r="A48" s="30"/>
      <c r="B48" s="12" t="s">
        <v>8</v>
      </c>
      <c r="G48" s="53"/>
      <c r="H48" s="31"/>
      <c r="I48" s="53"/>
    </row>
    <row r="49" spans="2:11" ht="12.75">
      <c r="B49" s="26"/>
      <c r="C49" s="2" t="s">
        <v>62</v>
      </c>
      <c r="F49" s="14"/>
      <c r="G49" s="23">
        <v>8587747</v>
      </c>
      <c r="H49" s="31"/>
      <c r="I49" s="23">
        <v>7765964</v>
      </c>
      <c r="K49" s="3"/>
    </row>
    <row r="50" spans="2:11" ht="12.75">
      <c r="B50" s="26"/>
      <c r="C50" s="2" t="s">
        <v>63</v>
      </c>
      <c r="F50" s="14"/>
      <c r="G50" s="23">
        <f>7303614-646545</f>
        <v>6657069</v>
      </c>
      <c r="H50" s="31"/>
      <c r="I50" s="23">
        <f>5202125+999282</f>
        <v>6201407</v>
      </c>
      <c r="K50" s="3"/>
    </row>
    <row r="51" spans="2:11" ht="12.75">
      <c r="B51" s="26"/>
      <c r="C51" s="2" t="s">
        <v>124</v>
      </c>
      <c r="F51" s="14"/>
      <c r="G51" s="23">
        <v>1225917</v>
      </c>
      <c r="H51" s="31"/>
      <c r="I51" s="23">
        <v>1070917</v>
      </c>
      <c r="K51" s="3"/>
    </row>
    <row r="52" spans="2:11" ht="12.75">
      <c r="B52" s="26"/>
      <c r="C52" s="2" t="s">
        <v>65</v>
      </c>
      <c r="F52" s="14" t="s">
        <v>9</v>
      </c>
      <c r="G52" s="23">
        <f>7787722+617055+7349468+4686073+1845023</f>
        <v>22285341</v>
      </c>
      <c r="H52" s="31"/>
      <c r="I52" s="23">
        <f>13089792+646545+5723291+1384099</f>
        <v>20843727</v>
      </c>
      <c r="K52" s="3"/>
    </row>
    <row r="53" spans="7:11" ht="12.75">
      <c r="G53" s="49">
        <f>SUM(G49:G52)</f>
        <v>38756074</v>
      </c>
      <c r="H53" s="31"/>
      <c r="I53" s="49">
        <f>SUM(I49:I52)</f>
        <v>35882015</v>
      </c>
      <c r="K53" s="3"/>
    </row>
    <row r="54" spans="7:11" ht="5.25" customHeight="1">
      <c r="G54" s="23"/>
      <c r="H54" s="31"/>
      <c r="I54" s="78"/>
      <c r="K54" s="3"/>
    </row>
    <row r="55" spans="2:11" ht="12.75">
      <c r="B55" s="12" t="s">
        <v>112</v>
      </c>
      <c r="G55" s="23">
        <f>G53+G46</f>
        <v>59347950</v>
      </c>
      <c r="H55" s="31"/>
      <c r="I55" s="19">
        <f>I53+I46</f>
        <v>58917287</v>
      </c>
      <c r="K55" s="3"/>
    </row>
    <row r="56" spans="2:9" ht="18" customHeight="1" thickBot="1">
      <c r="B56" s="12" t="s">
        <v>48</v>
      </c>
      <c r="G56" s="77">
        <f>G55+G38</f>
        <v>79233157</v>
      </c>
      <c r="H56" s="15"/>
      <c r="I56" s="9">
        <f>I55+I38</f>
        <v>82313414</v>
      </c>
    </row>
    <row r="57" spans="7:9" ht="6.75" customHeight="1">
      <c r="G57" s="7"/>
      <c r="H57" s="15"/>
      <c r="I57" s="7"/>
    </row>
    <row r="58" spans="1:9" ht="12.75">
      <c r="A58" s="30"/>
      <c r="B58" s="2" t="s">
        <v>139</v>
      </c>
      <c r="G58" s="93">
        <f>G38*100/(G34*10)</f>
        <v>8.873066273997969</v>
      </c>
      <c r="H58" s="15"/>
      <c r="I58" s="93">
        <f>I38*100/(I34*10)</f>
        <v>10.439689434757874</v>
      </c>
    </row>
    <row r="59" spans="1:9" ht="12.75">
      <c r="A59" s="30"/>
      <c r="G59" s="33"/>
      <c r="H59" s="15"/>
      <c r="I59" s="33"/>
    </row>
    <row r="60" spans="2:9" ht="12.75">
      <c r="B60" s="94" t="s">
        <v>125</v>
      </c>
      <c r="C60" s="94"/>
      <c r="D60" s="94"/>
      <c r="E60" s="94"/>
      <c r="F60" s="94"/>
      <c r="G60" s="94"/>
      <c r="H60" s="94"/>
      <c r="I60" s="94"/>
    </row>
    <row r="61" spans="2:9" ht="12.75">
      <c r="B61" s="94"/>
      <c r="C61" s="94"/>
      <c r="D61" s="94"/>
      <c r="E61" s="94"/>
      <c r="F61" s="94"/>
      <c r="G61" s="94"/>
      <c r="H61" s="94"/>
      <c r="I61" s="94"/>
    </row>
    <row r="62" spans="2:9" ht="13.5" customHeight="1">
      <c r="B62" s="94"/>
      <c r="C62" s="94"/>
      <c r="D62" s="94"/>
      <c r="E62" s="94"/>
      <c r="F62" s="94"/>
      <c r="G62" s="94"/>
      <c r="H62" s="94"/>
      <c r="I62" s="94"/>
    </row>
    <row r="63" ht="8.25" customHeight="1"/>
    <row r="64" spans="2:9" ht="12.75">
      <c r="B64" s="95" t="s">
        <v>102</v>
      </c>
      <c r="C64" s="95"/>
      <c r="D64" s="95"/>
      <c r="E64" s="95"/>
      <c r="F64" s="95"/>
      <c r="G64" s="95"/>
      <c r="H64" s="95"/>
      <c r="I64" s="95"/>
    </row>
    <row r="65" spans="2:9" ht="12.75">
      <c r="B65" s="95"/>
      <c r="C65" s="95"/>
      <c r="D65" s="95"/>
      <c r="E65" s="95"/>
      <c r="F65" s="95"/>
      <c r="G65" s="95"/>
      <c r="H65" s="95"/>
      <c r="I65" s="95"/>
    </row>
  </sheetData>
  <sheetProtection/>
  <mergeCells count="2">
    <mergeCell ref="B60:I62"/>
    <mergeCell ref="B64:I65"/>
  </mergeCells>
  <printOptions/>
  <pageMargins left="0.75" right="0.75" top="0.75" bottom="0.75" header="0.5" footer="0.5"/>
  <pageSetup firstPageNumber="1" useFirstPageNumber="1" horizontalDpi="600" verticalDpi="600" orientation="portrait" paperSize="9" scale="94" r:id="rId1"/>
  <headerFooter alignWithMargins="0">
    <oddFooter>&amp;C1</oddFooter>
  </headerFooter>
</worksheet>
</file>

<file path=xl/worksheets/sheet2.xml><?xml version="1.0" encoding="utf-8"?>
<worksheet xmlns="http://schemas.openxmlformats.org/spreadsheetml/2006/main" xmlns:r="http://schemas.openxmlformats.org/officeDocument/2006/relationships">
  <dimension ref="A1:Q234"/>
  <sheetViews>
    <sheetView zoomScale="85" zoomScaleNormal="85" zoomScaleSheetLayoutView="75" zoomScalePageLayoutView="0" workbookViewId="0" topLeftCell="A48">
      <selection activeCell="A64" sqref="A64"/>
    </sheetView>
  </sheetViews>
  <sheetFormatPr defaultColWidth="9.140625" defaultRowHeight="12.75"/>
  <cols>
    <col min="1" max="1" width="4.00390625" style="12" customWidth="1"/>
    <col min="2" max="3" width="3.7109375" style="12" customWidth="1"/>
    <col min="4" max="4" width="14.421875" style="12" customWidth="1"/>
    <col min="5" max="5" width="4.28125" style="12" customWidth="1"/>
    <col min="6" max="6" width="0.9921875" style="14" customWidth="1"/>
    <col min="7" max="7" width="17.8515625" style="12" customWidth="1"/>
    <col min="8" max="8" width="17.7109375" style="12" customWidth="1"/>
    <col min="9" max="9" width="0.71875" style="12" customWidth="1"/>
    <col min="10" max="11" width="17.8515625" style="12" customWidth="1"/>
    <col min="12" max="15" width="12.421875" style="21" customWidth="1"/>
    <col min="16" max="16" width="19.421875" style="22" customWidth="1"/>
    <col min="17" max="17" width="17.57421875" style="22" customWidth="1"/>
    <col min="18" max="16384" width="9.140625" style="12" customWidth="1"/>
  </cols>
  <sheetData>
    <row r="1" spans="1:11" ht="15.75">
      <c r="A1" s="4" t="s">
        <v>0</v>
      </c>
      <c r="I1" s="60"/>
      <c r="J1" s="60"/>
      <c r="K1" s="60"/>
    </row>
    <row r="2" ht="15.75">
      <c r="A2" s="4" t="s">
        <v>50</v>
      </c>
    </row>
    <row r="3" ht="12.75">
      <c r="A3" s="2" t="s">
        <v>51</v>
      </c>
    </row>
    <row r="4" ht="12.75">
      <c r="A4" s="2" t="s">
        <v>1</v>
      </c>
    </row>
    <row r="5" ht="12.75">
      <c r="A5" s="12" t="s">
        <v>2</v>
      </c>
    </row>
    <row r="6" spans="6:17" s="27" customFormat="1" ht="5.25" customHeight="1" thickBot="1">
      <c r="F6" s="80"/>
      <c r="L6" s="28"/>
      <c r="M6" s="21"/>
      <c r="N6" s="21"/>
      <c r="O6" s="21"/>
      <c r="P6" s="22"/>
      <c r="Q6" s="22"/>
    </row>
    <row r="7" ht="7.5" customHeight="1"/>
    <row r="8" ht="20.25" customHeight="1">
      <c r="A8" s="12" t="s">
        <v>127</v>
      </c>
    </row>
    <row r="9" ht="12.75">
      <c r="A9" s="12" t="s">
        <v>36</v>
      </c>
    </row>
    <row r="10" spans="1:11" ht="12.75">
      <c r="A10" s="17"/>
      <c r="K10" s="81"/>
    </row>
    <row r="11" spans="7:11" ht="16.5" customHeight="1">
      <c r="G11" s="97" t="s">
        <v>86</v>
      </c>
      <c r="H11" s="98"/>
      <c r="J11" s="97" t="s">
        <v>85</v>
      </c>
      <c r="K11" s="98"/>
    </row>
    <row r="12" spans="7:12" ht="25.5">
      <c r="G12" s="73" t="s">
        <v>120</v>
      </c>
      <c r="H12" s="87" t="s">
        <v>114</v>
      </c>
      <c r="J12" s="73" t="s">
        <v>83</v>
      </c>
      <c r="K12" s="87" t="s">
        <v>84</v>
      </c>
      <c r="L12" s="12"/>
    </row>
    <row r="13" spans="7:12" ht="25.5">
      <c r="G13" s="88" t="s">
        <v>119</v>
      </c>
      <c r="H13" s="89" t="s">
        <v>113</v>
      </c>
      <c r="J13" s="75" t="s">
        <v>129</v>
      </c>
      <c r="K13" s="75" t="s">
        <v>129</v>
      </c>
      <c r="L13" s="12"/>
    </row>
    <row r="14" spans="7:12" ht="12.75">
      <c r="G14" s="74" t="s">
        <v>126</v>
      </c>
      <c r="H14" s="74" t="s">
        <v>128</v>
      </c>
      <c r="J14" s="74" t="s">
        <v>126</v>
      </c>
      <c r="K14" s="74" t="s">
        <v>128</v>
      </c>
      <c r="L14" s="12"/>
    </row>
    <row r="15" spans="5:11" ht="12.75" customHeight="1">
      <c r="E15" s="14" t="s">
        <v>3</v>
      </c>
      <c r="G15" s="82"/>
      <c r="H15" s="83"/>
      <c r="J15" s="84"/>
      <c r="K15" s="84"/>
    </row>
    <row r="16" spans="5:11" ht="12.75">
      <c r="E16" s="14"/>
      <c r="G16" s="11"/>
      <c r="H16" s="11"/>
      <c r="J16" s="11"/>
      <c r="K16" s="11"/>
    </row>
    <row r="17" spans="7:11" ht="12.75">
      <c r="G17" s="16"/>
      <c r="H17" s="5"/>
      <c r="J17" s="13"/>
      <c r="K17" s="5"/>
    </row>
    <row r="18" spans="1:17" ht="12.75">
      <c r="A18" s="12" t="s">
        <v>12</v>
      </c>
      <c r="G18" s="3">
        <v>2155711</v>
      </c>
      <c r="H18" s="3">
        <v>37635429</v>
      </c>
      <c r="J18" s="3">
        <v>2155711</v>
      </c>
      <c r="K18" s="3">
        <v>37635429</v>
      </c>
      <c r="L18" s="24"/>
      <c r="M18" s="24"/>
      <c r="N18" s="24"/>
      <c r="O18" s="24"/>
      <c r="P18" s="24"/>
      <c r="Q18" s="24"/>
    </row>
    <row r="19" spans="1:17" ht="12.75">
      <c r="A19" s="2"/>
      <c r="G19" s="3"/>
      <c r="H19" s="3"/>
      <c r="J19" s="3"/>
      <c r="K19" s="3"/>
      <c r="L19" s="63"/>
      <c r="M19" s="64"/>
      <c r="N19" s="24"/>
      <c r="O19" s="24"/>
      <c r="P19" s="24"/>
      <c r="Q19" s="24"/>
    </row>
    <row r="20" spans="1:17" ht="12.75">
      <c r="A20" s="2" t="s">
        <v>13</v>
      </c>
      <c r="G20" s="3">
        <v>-4210093</v>
      </c>
      <c r="H20" s="3">
        <v>-37089616</v>
      </c>
      <c r="J20" s="3">
        <v>-4210093</v>
      </c>
      <c r="K20" s="3">
        <v>-37089616</v>
      </c>
      <c r="L20" s="24"/>
      <c r="M20" s="24"/>
      <c r="N20" s="24"/>
      <c r="O20" s="24"/>
      <c r="P20" s="24"/>
      <c r="Q20" s="24"/>
    </row>
    <row r="21" spans="1:17" ht="12.75">
      <c r="A21" s="2"/>
      <c r="G21" s="8"/>
      <c r="H21" s="8"/>
      <c r="J21" s="8"/>
      <c r="K21" s="8"/>
      <c r="L21" s="24"/>
      <c r="M21" s="24"/>
      <c r="N21" s="24"/>
      <c r="O21" s="24"/>
      <c r="P21" s="24"/>
      <c r="Q21" s="24"/>
    </row>
    <row r="22" spans="1:17" ht="12.75">
      <c r="A22" s="2" t="s">
        <v>80</v>
      </c>
      <c r="G22" s="7">
        <f>SUM(G18:G21)</f>
        <v>-2054382</v>
      </c>
      <c r="H22" s="7">
        <f>SUM(H18:H21)</f>
        <v>545813</v>
      </c>
      <c r="J22" s="7">
        <f>SUM(J18:J21)</f>
        <v>-2054382</v>
      </c>
      <c r="K22" s="7">
        <f>SUM(K18:K21)</f>
        <v>545813</v>
      </c>
      <c r="L22" s="23"/>
      <c r="M22" s="23"/>
      <c r="N22" s="24"/>
      <c r="O22" s="24"/>
      <c r="P22" s="24"/>
      <c r="Q22" s="23"/>
    </row>
    <row r="23" spans="1:17" ht="12.75">
      <c r="A23" s="2"/>
      <c r="G23" s="3"/>
      <c r="H23" s="65"/>
      <c r="J23" s="3"/>
      <c r="K23" s="65"/>
      <c r="L23" s="24"/>
      <c r="M23" s="24"/>
      <c r="N23" s="24"/>
      <c r="O23" s="24"/>
      <c r="P23" s="24"/>
      <c r="Q23" s="62"/>
    </row>
    <row r="24" spans="1:17" ht="12.75">
      <c r="A24" s="2" t="s">
        <v>45</v>
      </c>
      <c r="G24" s="3">
        <v>-851901</v>
      </c>
      <c r="H24" s="3">
        <v>-1483628</v>
      </c>
      <c r="J24" s="3">
        <v>-851901</v>
      </c>
      <c r="K24" s="3">
        <v>-1483628</v>
      </c>
      <c r="L24" s="24"/>
      <c r="M24" s="24"/>
      <c r="N24" s="24"/>
      <c r="O24" s="24"/>
      <c r="P24" s="24"/>
      <c r="Q24" s="24"/>
    </row>
    <row r="25" spans="1:17" ht="12.75">
      <c r="A25" s="2" t="s">
        <v>14</v>
      </c>
      <c r="G25" s="3">
        <v>42492</v>
      </c>
      <c r="H25" s="3">
        <v>65049</v>
      </c>
      <c r="J25" s="3">
        <v>42492</v>
      </c>
      <c r="K25" s="3">
        <v>65049</v>
      </c>
      <c r="L25" s="24"/>
      <c r="M25" s="24"/>
      <c r="N25" s="24"/>
      <c r="O25" s="24"/>
      <c r="P25" s="24"/>
      <c r="Q25" s="24"/>
    </row>
    <row r="26" spans="1:17" ht="12.75">
      <c r="A26" s="2"/>
      <c r="G26" s="8"/>
      <c r="H26" s="8"/>
      <c r="J26" s="8"/>
      <c r="K26" s="8"/>
      <c r="L26" s="24"/>
      <c r="M26" s="24"/>
      <c r="N26" s="24"/>
      <c r="O26" s="24"/>
      <c r="P26" s="24"/>
      <c r="Q26" s="24"/>
    </row>
    <row r="27" spans="1:17" ht="12.75">
      <c r="A27" s="12" t="s">
        <v>89</v>
      </c>
      <c r="G27" s="7">
        <f>SUM(G22:G26)</f>
        <v>-2863791</v>
      </c>
      <c r="H27" s="7">
        <f>SUM(H22:H26)</f>
        <v>-872766</v>
      </c>
      <c r="J27" s="7">
        <f>SUM(J22:J26)</f>
        <v>-2863791</v>
      </c>
      <c r="K27" s="7">
        <f>SUM(K22:K26)</f>
        <v>-872766</v>
      </c>
      <c r="L27" s="23"/>
      <c r="M27" s="23"/>
      <c r="N27" s="24"/>
      <c r="O27" s="24"/>
      <c r="P27" s="24"/>
      <c r="Q27" s="23"/>
    </row>
    <row r="28" spans="1:17" ht="12.75">
      <c r="A28" s="2"/>
      <c r="G28" s="3"/>
      <c r="H28" s="3"/>
      <c r="J28" s="3"/>
      <c r="K28" s="3"/>
      <c r="L28" s="24"/>
      <c r="M28" s="24"/>
      <c r="N28" s="24"/>
      <c r="O28" s="24"/>
      <c r="P28" s="24"/>
      <c r="Q28" s="24"/>
    </row>
    <row r="29" spans="1:17" ht="12.75">
      <c r="A29" s="2" t="s">
        <v>38</v>
      </c>
      <c r="G29" s="3">
        <v>-647129</v>
      </c>
      <c r="H29" s="3">
        <v>-361272</v>
      </c>
      <c r="J29" s="3">
        <v>-647129</v>
      </c>
      <c r="K29" s="3">
        <v>-361272</v>
      </c>
      <c r="L29" s="24"/>
      <c r="M29" s="24"/>
      <c r="N29" s="24"/>
      <c r="O29" s="24"/>
      <c r="P29" s="24"/>
      <c r="Q29" s="24"/>
    </row>
    <row r="30" spans="1:17" ht="12.75">
      <c r="A30" s="2" t="s">
        <v>15</v>
      </c>
      <c r="G30" s="3">
        <v>0</v>
      </c>
      <c r="H30" s="3">
        <v>7050</v>
      </c>
      <c r="J30" s="3">
        <v>0</v>
      </c>
      <c r="K30" s="3">
        <v>7050</v>
      </c>
      <c r="L30" s="24"/>
      <c r="M30" s="24"/>
      <c r="N30" s="24"/>
      <c r="O30" s="24"/>
      <c r="P30" s="24"/>
      <c r="Q30" s="24"/>
    </row>
    <row r="31" spans="1:17" ht="12.75">
      <c r="A31" s="2"/>
      <c r="G31" s="8"/>
      <c r="H31" s="8"/>
      <c r="J31" s="8"/>
      <c r="K31" s="8"/>
      <c r="L31" s="24"/>
      <c r="M31" s="24"/>
      <c r="N31" s="24"/>
      <c r="O31" s="24"/>
      <c r="P31" s="24"/>
      <c r="Q31" s="24"/>
    </row>
    <row r="32" spans="1:17" ht="12.75">
      <c r="A32" s="12" t="s">
        <v>103</v>
      </c>
      <c r="G32" s="7">
        <f>SUM(G27:G30)</f>
        <v>-3510920</v>
      </c>
      <c r="H32" s="7">
        <f>SUM(H27:H31)</f>
        <v>-1226988</v>
      </c>
      <c r="I32" s="7">
        <f>SUM(I27:I31)</f>
        <v>0</v>
      </c>
      <c r="J32" s="7">
        <f>SUM(J27:J30)</f>
        <v>-3510920</v>
      </c>
      <c r="K32" s="7">
        <f>SUM(K27:K31)</f>
        <v>-1226988</v>
      </c>
      <c r="L32" s="23"/>
      <c r="M32" s="23"/>
      <c r="N32" s="24"/>
      <c r="O32" s="24"/>
      <c r="P32" s="24"/>
      <c r="Q32" s="23"/>
    </row>
    <row r="33" spans="7:17" ht="12.75">
      <c r="G33" s="7"/>
      <c r="H33" s="7"/>
      <c r="J33" s="7"/>
      <c r="K33" s="7"/>
      <c r="L33" s="23"/>
      <c r="M33" s="23"/>
      <c r="N33" s="24"/>
      <c r="O33" s="24"/>
      <c r="P33" s="24"/>
      <c r="Q33" s="23"/>
    </row>
    <row r="34" spans="1:17" ht="12.75">
      <c r="A34" s="2" t="s">
        <v>16</v>
      </c>
      <c r="E34" s="14" t="s">
        <v>17</v>
      </c>
      <c r="G34" s="3">
        <v>0</v>
      </c>
      <c r="H34" s="3">
        <v>-295</v>
      </c>
      <c r="J34" s="3">
        <v>0</v>
      </c>
      <c r="K34" s="3">
        <v>-295</v>
      </c>
      <c r="L34" s="24"/>
      <c r="M34" s="24"/>
      <c r="N34" s="24"/>
      <c r="O34" s="24"/>
      <c r="P34" s="24"/>
      <c r="Q34" s="24"/>
    </row>
    <row r="35" spans="1:17" ht="12.75">
      <c r="A35" s="2"/>
      <c r="G35" s="8"/>
      <c r="H35" s="8"/>
      <c r="J35" s="8"/>
      <c r="K35" s="8"/>
      <c r="L35" s="24"/>
      <c r="M35" s="24"/>
      <c r="N35" s="24"/>
      <c r="O35" s="24"/>
      <c r="P35" s="24"/>
      <c r="Q35" s="24"/>
    </row>
    <row r="36" spans="1:17" ht="13.5" thickBot="1">
      <c r="A36" s="12" t="s">
        <v>104</v>
      </c>
      <c r="G36" s="50">
        <f>SUM(G32:G35)</f>
        <v>-3510920</v>
      </c>
      <c r="H36" s="50">
        <f>SUM(H32:H35)</f>
        <v>-1227283</v>
      </c>
      <c r="J36" s="50">
        <f>SUM(J32:J35)</f>
        <v>-3510920</v>
      </c>
      <c r="K36" s="50">
        <f>SUM(K32:K35)</f>
        <v>-1227283</v>
      </c>
      <c r="L36" s="23"/>
      <c r="M36" s="23"/>
      <c r="N36" s="24"/>
      <c r="O36" s="24"/>
      <c r="P36" s="24"/>
      <c r="Q36" s="23"/>
    </row>
    <row r="37" spans="1:17" ht="13.5" thickTop="1">
      <c r="A37" s="12" t="s">
        <v>115</v>
      </c>
      <c r="G37" s="7"/>
      <c r="H37" s="7"/>
      <c r="J37" s="7"/>
      <c r="K37" s="7"/>
      <c r="L37" s="39"/>
      <c r="M37" s="39"/>
      <c r="N37" s="24"/>
      <c r="O37" s="24"/>
      <c r="P37" s="24"/>
      <c r="Q37" s="23"/>
    </row>
    <row r="38" spans="1:11" ht="12.75">
      <c r="A38" s="12" t="s">
        <v>116</v>
      </c>
      <c r="G38" s="3"/>
      <c r="H38" s="3"/>
      <c r="J38" s="3"/>
      <c r="K38" s="3"/>
    </row>
    <row r="39" spans="1:11" ht="12.75">
      <c r="A39" s="12" t="s">
        <v>117</v>
      </c>
      <c r="G39" s="3"/>
      <c r="H39" s="3"/>
      <c r="J39" s="3"/>
      <c r="K39" s="3"/>
    </row>
    <row r="40" spans="1:11" ht="12.75">
      <c r="A40" s="2"/>
      <c r="G40" s="3"/>
      <c r="H40" s="3"/>
      <c r="J40" s="3"/>
      <c r="K40" s="3"/>
    </row>
    <row r="41" spans="1:4" ht="12.75">
      <c r="A41" s="95" t="s">
        <v>95</v>
      </c>
      <c r="B41" s="99"/>
      <c r="C41" s="99"/>
      <c r="D41" s="99"/>
    </row>
    <row r="42" spans="1:11" ht="12.75">
      <c r="A42" s="99"/>
      <c r="B42" s="99"/>
      <c r="C42" s="99"/>
      <c r="D42" s="99"/>
      <c r="E42" s="14" t="s">
        <v>18</v>
      </c>
      <c r="G42" s="91">
        <f>G36*100/('Consol.BS'!G34/0.1)</f>
        <v>-1.5666231607599033</v>
      </c>
      <c r="H42" s="10">
        <v>-0.7</v>
      </c>
      <c r="J42" s="91">
        <f>G42</f>
        <v>-1.5666231607599033</v>
      </c>
      <c r="K42" s="10">
        <f>H42</f>
        <v>-0.7</v>
      </c>
    </row>
    <row r="43" spans="1:11" ht="12.75">
      <c r="A43" s="86"/>
      <c r="B43" s="86"/>
      <c r="C43" s="86"/>
      <c r="D43" s="86"/>
      <c r="E43" s="14"/>
      <c r="G43" s="10"/>
      <c r="H43" s="10"/>
      <c r="J43" s="10"/>
      <c r="K43" s="10"/>
    </row>
    <row r="44" spans="1:6" ht="12.75">
      <c r="A44" s="95" t="s">
        <v>19</v>
      </c>
      <c r="B44" s="99"/>
      <c r="C44" s="99"/>
      <c r="D44" s="99"/>
      <c r="F44" s="12"/>
    </row>
    <row r="45" spans="1:11" ht="12.75">
      <c r="A45" s="99"/>
      <c r="B45" s="99"/>
      <c r="C45" s="99"/>
      <c r="D45" s="99"/>
      <c r="E45" s="14" t="s">
        <v>18</v>
      </c>
      <c r="G45" s="7" t="s">
        <v>20</v>
      </c>
      <c r="H45" s="7" t="s">
        <v>20</v>
      </c>
      <c r="I45" s="47"/>
      <c r="J45" s="7" t="s">
        <v>20</v>
      </c>
      <c r="K45" s="7" t="s">
        <v>20</v>
      </c>
    </row>
    <row r="46" spans="1:11" ht="12.75">
      <c r="A46" s="86"/>
      <c r="B46" s="86"/>
      <c r="C46" s="86"/>
      <c r="D46" s="86"/>
      <c r="E46" s="14"/>
      <c r="G46" s="7"/>
      <c r="H46" s="7"/>
      <c r="I46" s="47"/>
      <c r="J46" s="7"/>
      <c r="K46" s="7"/>
    </row>
    <row r="47" spans="1:11" ht="12.75">
      <c r="A47" s="59" t="s">
        <v>77</v>
      </c>
      <c r="B47" s="61"/>
      <c r="C47" s="61"/>
      <c r="G47" s="3"/>
      <c r="H47" s="6"/>
      <c r="J47" s="3"/>
      <c r="K47" s="6"/>
    </row>
    <row r="48" spans="1:11" ht="12.75">
      <c r="A48" s="59" t="s">
        <v>75</v>
      </c>
      <c r="B48" s="61"/>
      <c r="C48" s="59" t="s">
        <v>76</v>
      </c>
      <c r="G48" s="3"/>
      <c r="H48" s="6"/>
      <c r="J48" s="3"/>
      <c r="K48" s="6"/>
    </row>
    <row r="49" spans="1:11" ht="12.75">
      <c r="A49" s="59"/>
      <c r="B49" s="61"/>
      <c r="C49" s="59"/>
      <c r="G49" s="3"/>
      <c r="H49" s="6"/>
      <c r="J49" s="3"/>
      <c r="K49" s="6"/>
    </row>
    <row r="50" spans="1:11" ht="12.75">
      <c r="A50" s="59"/>
      <c r="B50" s="61"/>
      <c r="C50" s="59"/>
      <c r="G50" s="3"/>
      <c r="H50" s="6"/>
      <c r="J50" s="3"/>
      <c r="K50" s="6"/>
    </row>
    <row r="51" spans="1:11" ht="12.75">
      <c r="A51" s="59"/>
      <c r="B51" s="61"/>
      <c r="C51" s="59"/>
      <c r="G51" s="3"/>
      <c r="H51" s="6"/>
      <c r="J51" s="3"/>
      <c r="K51" s="6"/>
    </row>
    <row r="52" spans="1:11" ht="12.75">
      <c r="A52" s="59"/>
      <c r="B52" s="61"/>
      <c r="C52" s="59"/>
      <c r="G52" s="3"/>
      <c r="H52" s="6"/>
      <c r="J52" s="3"/>
      <c r="K52" s="6"/>
    </row>
    <row r="53" spans="1:11" ht="12.75">
      <c r="A53" s="59"/>
      <c r="B53" s="61"/>
      <c r="C53" s="59"/>
      <c r="G53" s="3"/>
      <c r="H53" s="6"/>
      <c r="J53" s="3"/>
      <c r="K53" s="6"/>
    </row>
    <row r="54" spans="1:11" ht="12.75">
      <c r="A54" s="59"/>
      <c r="B54" s="61"/>
      <c r="C54" s="59"/>
      <c r="G54" s="3"/>
      <c r="H54" s="6"/>
      <c r="J54" s="3"/>
      <c r="K54" s="6"/>
    </row>
    <row r="55" spans="1:11" ht="12.75">
      <c r="A55" s="59"/>
      <c r="B55" s="61"/>
      <c r="C55" s="59"/>
      <c r="G55" s="3"/>
      <c r="H55" s="6"/>
      <c r="J55" s="3"/>
      <c r="K55" s="6"/>
    </row>
    <row r="56" spans="1:11" ht="12.75">
      <c r="A56" s="59"/>
      <c r="B56" s="61"/>
      <c r="C56" s="59"/>
      <c r="G56" s="3"/>
      <c r="H56" s="6"/>
      <c r="J56" s="3"/>
      <c r="K56" s="6"/>
    </row>
    <row r="57" spans="1:11" ht="12.75">
      <c r="A57" s="59"/>
      <c r="B57" s="61"/>
      <c r="C57" s="59"/>
      <c r="G57" s="3"/>
      <c r="H57" s="6"/>
      <c r="J57" s="3"/>
      <c r="K57" s="6"/>
    </row>
    <row r="58" spans="1:11" ht="12.75">
      <c r="A58" s="59"/>
      <c r="B58" s="61"/>
      <c r="C58" s="59"/>
      <c r="G58" s="3"/>
      <c r="H58" s="6"/>
      <c r="J58" s="3"/>
      <c r="K58" s="6"/>
    </row>
    <row r="59" spans="1:11" ht="12.75">
      <c r="A59" s="59"/>
      <c r="B59" s="61"/>
      <c r="C59" s="59"/>
      <c r="G59" s="3"/>
      <c r="H59" s="6"/>
      <c r="J59" s="3"/>
      <c r="K59" s="6"/>
    </row>
    <row r="60" spans="1:11" ht="12.75">
      <c r="A60" s="59"/>
      <c r="B60" s="61"/>
      <c r="C60" s="59"/>
      <c r="G60" s="3"/>
      <c r="H60" s="6"/>
      <c r="J60" s="3"/>
      <c r="K60" s="6"/>
    </row>
    <row r="61" spans="1:11" ht="12.75">
      <c r="A61" s="2"/>
      <c r="E61" s="20"/>
      <c r="G61" s="3"/>
      <c r="H61" s="6"/>
      <c r="J61" s="3"/>
      <c r="K61" s="6"/>
    </row>
    <row r="62" spans="1:11" ht="15.75" customHeight="1">
      <c r="A62" s="96" t="s">
        <v>137</v>
      </c>
      <c r="B62" s="96"/>
      <c r="C62" s="96"/>
      <c r="D62" s="96"/>
      <c r="E62" s="96"/>
      <c r="F62" s="96"/>
      <c r="G62" s="96"/>
      <c r="H62" s="96"/>
      <c r="I62" s="96"/>
      <c r="J62" s="96"/>
      <c r="K62" s="96"/>
    </row>
    <row r="63" spans="1:11" ht="12.75">
      <c r="A63" s="96"/>
      <c r="B63" s="96"/>
      <c r="C63" s="96"/>
      <c r="D63" s="96"/>
      <c r="E63" s="96"/>
      <c r="F63" s="96"/>
      <c r="G63" s="96"/>
      <c r="H63" s="96"/>
      <c r="I63" s="96"/>
      <c r="J63" s="96"/>
      <c r="K63" s="96"/>
    </row>
    <row r="64" spans="1:11" ht="12.75">
      <c r="A64" s="2"/>
      <c r="G64" s="3"/>
      <c r="H64" s="6"/>
      <c r="J64" s="3"/>
      <c r="K64" s="6"/>
    </row>
    <row r="65" spans="1:11" ht="12.75">
      <c r="A65" s="2"/>
      <c r="G65" s="16"/>
      <c r="H65" s="85"/>
      <c r="J65" s="16"/>
      <c r="K65" s="85"/>
    </row>
    <row r="66" spans="1:11" ht="12.75">
      <c r="A66" s="2"/>
      <c r="G66" s="16"/>
      <c r="H66" s="85"/>
      <c r="J66" s="16"/>
      <c r="K66" s="85"/>
    </row>
    <row r="67" spans="1:11" ht="12.75">
      <c r="A67" s="2"/>
      <c r="G67" s="16"/>
      <c r="H67" s="85"/>
      <c r="J67" s="16"/>
      <c r="K67" s="85"/>
    </row>
    <row r="68" spans="1:8" ht="12.75">
      <c r="A68" s="2"/>
      <c r="G68" s="16"/>
      <c r="H68" s="85"/>
    </row>
    <row r="69" spans="1:8" ht="12.75">
      <c r="A69" s="2"/>
      <c r="G69" s="16"/>
      <c r="H69" s="85"/>
    </row>
    <row r="70" spans="1:8" ht="12.75">
      <c r="A70" s="2"/>
      <c r="G70" s="16"/>
      <c r="H70" s="85"/>
    </row>
    <row r="71" spans="1:8" ht="12.75">
      <c r="A71" s="2"/>
      <c r="G71" s="16"/>
      <c r="H71" s="85"/>
    </row>
    <row r="72" spans="1:8" ht="12.75">
      <c r="A72" s="2"/>
      <c r="G72" s="16"/>
      <c r="H72" s="85"/>
    </row>
    <row r="73" spans="1:8" ht="12.75">
      <c r="A73" s="2"/>
      <c r="G73" s="16"/>
      <c r="H73" s="85"/>
    </row>
    <row r="74" spans="1:8" ht="12.75">
      <c r="A74" s="2"/>
      <c r="G74" s="16"/>
      <c r="H74" s="85"/>
    </row>
    <row r="75" spans="1:8" ht="12.75">
      <c r="A75" s="2"/>
      <c r="G75" s="16"/>
      <c r="H75" s="85"/>
    </row>
    <row r="76" spans="1:8" ht="12.75">
      <c r="A76" s="2"/>
      <c r="G76" s="16"/>
      <c r="H76" s="85"/>
    </row>
    <row r="77" spans="1:8" ht="12.75">
      <c r="A77" s="2"/>
      <c r="G77" s="16"/>
      <c r="H77" s="85"/>
    </row>
    <row r="78" spans="1:8" ht="12.75">
      <c r="A78" s="2"/>
      <c r="G78" s="16"/>
      <c r="H78" s="85"/>
    </row>
    <row r="79" spans="1:8" ht="12.75">
      <c r="A79" s="2"/>
      <c r="G79" s="16"/>
      <c r="H79" s="85"/>
    </row>
    <row r="80" spans="1:8" ht="12.75">
      <c r="A80" s="2"/>
      <c r="G80" s="16"/>
      <c r="H80" s="85"/>
    </row>
    <row r="81" spans="1:8" ht="12.75">
      <c r="A81" s="2"/>
      <c r="G81" s="16"/>
      <c r="H81" s="85"/>
    </row>
    <row r="82" spans="1:8" ht="12.75">
      <c r="A82" s="2"/>
      <c r="G82" s="16"/>
      <c r="H82" s="85"/>
    </row>
    <row r="83" spans="1:8" ht="12.75">
      <c r="A83" s="2"/>
      <c r="G83" s="16"/>
      <c r="H83" s="85"/>
    </row>
    <row r="84" spans="1:8" ht="12.75">
      <c r="A84" s="2"/>
      <c r="G84" s="16"/>
      <c r="H84" s="85"/>
    </row>
    <row r="85" spans="1:8" ht="12.75">
      <c r="A85" s="2"/>
      <c r="G85" s="16"/>
      <c r="H85" s="85"/>
    </row>
    <row r="86" spans="7:8" ht="12.75">
      <c r="G86" s="16"/>
      <c r="H86" s="85"/>
    </row>
    <row r="87" spans="7:8" ht="12.75">
      <c r="G87" s="16"/>
      <c r="H87" s="85"/>
    </row>
    <row r="88" spans="7:8" ht="12.75">
      <c r="G88" s="16"/>
      <c r="H88" s="85"/>
    </row>
    <row r="89" spans="7:8" ht="12.75">
      <c r="G89" s="16"/>
      <c r="H89" s="85"/>
    </row>
    <row r="90" spans="7:8" ht="12.75">
      <c r="G90" s="16"/>
      <c r="H90" s="85"/>
    </row>
    <row r="91" spans="7:8" ht="12.75">
      <c r="G91" s="16"/>
      <c r="H91" s="85"/>
    </row>
    <row r="92" spans="7:8" ht="12.75">
      <c r="G92" s="16"/>
      <c r="H92" s="85"/>
    </row>
    <row r="93" spans="7:8" ht="12.75">
      <c r="G93" s="16"/>
      <c r="H93" s="85"/>
    </row>
    <row r="94" spans="7:8" ht="12.75">
      <c r="G94" s="16"/>
      <c r="H94" s="85"/>
    </row>
    <row r="95" spans="7:8" ht="12.75">
      <c r="G95" s="16"/>
      <c r="H95" s="85"/>
    </row>
    <row r="96" spans="7:8" ht="12.75">
      <c r="G96" s="16"/>
      <c r="H96" s="85"/>
    </row>
    <row r="97" spans="7:8" ht="12.75">
      <c r="G97" s="16"/>
      <c r="H97" s="85"/>
    </row>
    <row r="98" spans="7:8" ht="12.75">
      <c r="G98" s="16"/>
      <c r="H98" s="85"/>
    </row>
    <row r="99" spans="7:8" ht="12.75">
      <c r="G99" s="16"/>
      <c r="H99" s="85"/>
    </row>
    <row r="100" spans="7:8" ht="12.75">
      <c r="G100" s="16"/>
      <c r="H100" s="85"/>
    </row>
    <row r="101" spans="7:8" ht="12.75">
      <c r="G101" s="16"/>
      <c r="H101" s="85"/>
    </row>
    <row r="102" spans="7:8" ht="12.75">
      <c r="G102" s="16"/>
      <c r="H102" s="85"/>
    </row>
    <row r="103" spans="7:8" ht="12.75">
      <c r="G103" s="16"/>
      <c r="H103" s="85"/>
    </row>
    <row r="104" spans="7:8" ht="12.75">
      <c r="G104" s="16"/>
      <c r="H104" s="85"/>
    </row>
    <row r="105" spans="7:8" ht="12.75">
      <c r="G105" s="16"/>
      <c r="H105" s="85"/>
    </row>
    <row r="106" spans="7:8" ht="12.75">
      <c r="G106" s="16"/>
      <c r="H106" s="85"/>
    </row>
    <row r="107" spans="7:8" ht="12.75">
      <c r="G107" s="16"/>
      <c r="H107" s="85"/>
    </row>
    <row r="108" spans="7:8" ht="12.75">
      <c r="G108" s="16"/>
      <c r="H108" s="85"/>
    </row>
    <row r="109" spans="7:8" ht="12.75">
      <c r="G109" s="16"/>
      <c r="H109" s="85"/>
    </row>
    <row r="110" spans="7:8" ht="12.75">
      <c r="G110" s="16"/>
      <c r="H110" s="5"/>
    </row>
    <row r="111" spans="7:8" ht="12.75">
      <c r="G111" s="16"/>
      <c r="H111" s="5"/>
    </row>
    <row r="112" spans="7:8" ht="12.75">
      <c r="G112" s="16"/>
      <c r="H112" s="5"/>
    </row>
    <row r="113" spans="7:8" ht="12.75">
      <c r="G113" s="16"/>
      <c r="H113" s="5"/>
    </row>
    <row r="114" spans="7:8" ht="12.75">
      <c r="G114" s="16"/>
      <c r="H114" s="5"/>
    </row>
    <row r="115" spans="7:8" ht="12.75">
      <c r="G115" s="16"/>
      <c r="H115" s="5"/>
    </row>
    <row r="116" spans="7:8" ht="12.75">
      <c r="G116" s="16"/>
      <c r="H116" s="5"/>
    </row>
    <row r="117" spans="7:8" ht="12.75">
      <c r="G117" s="16"/>
      <c r="H117" s="5"/>
    </row>
    <row r="118" spans="7:8" ht="12.75">
      <c r="G118" s="16"/>
      <c r="H118" s="5"/>
    </row>
    <row r="119" spans="7:8" ht="12.75">
      <c r="G119" s="16"/>
      <c r="H119" s="5"/>
    </row>
    <row r="120" spans="7:8" ht="12.75">
      <c r="G120" s="16"/>
      <c r="H120" s="5"/>
    </row>
    <row r="121" spans="7:8" ht="12.75">
      <c r="G121" s="16"/>
      <c r="H121" s="5"/>
    </row>
    <row r="122" spans="7:8" ht="12.75">
      <c r="G122" s="16"/>
      <c r="H122" s="5"/>
    </row>
    <row r="123" spans="7:8" ht="12.75">
      <c r="G123" s="16"/>
      <c r="H123" s="5"/>
    </row>
    <row r="124" spans="7:8" ht="12.75">
      <c r="G124" s="16"/>
      <c r="H124" s="5"/>
    </row>
    <row r="125" spans="7:8" ht="12.75">
      <c r="G125" s="16"/>
      <c r="H125" s="5"/>
    </row>
    <row r="126" spans="7:8" ht="12.75">
      <c r="G126" s="16"/>
      <c r="H126" s="5"/>
    </row>
    <row r="127" spans="7:8" ht="12.75">
      <c r="G127" s="16"/>
      <c r="H127" s="5"/>
    </row>
    <row r="128" spans="7:8" ht="12.75">
      <c r="G128" s="16"/>
      <c r="H128" s="5"/>
    </row>
    <row r="129" spans="7:8" ht="12.75">
      <c r="G129" s="16"/>
      <c r="H129" s="5"/>
    </row>
    <row r="130" spans="7:8" ht="12.75">
      <c r="G130" s="16"/>
      <c r="H130" s="5"/>
    </row>
    <row r="131" spans="7:8" ht="12.75">
      <c r="G131" s="16"/>
      <c r="H131" s="5"/>
    </row>
    <row r="132" spans="7:8" ht="12.75">
      <c r="G132" s="16"/>
      <c r="H132" s="5"/>
    </row>
    <row r="133" spans="7:8" ht="12.75">
      <c r="G133" s="16"/>
      <c r="H133" s="5"/>
    </row>
    <row r="134" spans="7:8" ht="12.75">
      <c r="G134" s="16"/>
      <c r="H134" s="5"/>
    </row>
    <row r="135" spans="7:8" ht="12.75">
      <c r="G135" s="16"/>
      <c r="H135" s="5"/>
    </row>
    <row r="136" spans="7:8" ht="12.75">
      <c r="G136" s="16"/>
      <c r="H136" s="5"/>
    </row>
    <row r="137" spans="7:8" ht="12.75">
      <c r="G137" s="16"/>
      <c r="H137" s="5"/>
    </row>
    <row r="138" spans="7:8" ht="12.75">
      <c r="G138" s="16"/>
      <c r="H138" s="5"/>
    </row>
    <row r="139" spans="7:8" ht="12.75">
      <c r="G139" s="16"/>
      <c r="H139" s="5"/>
    </row>
    <row r="140" spans="7:8" ht="12.75">
      <c r="G140" s="16"/>
      <c r="H140" s="5"/>
    </row>
    <row r="141" spans="7:8" ht="12.75">
      <c r="G141" s="16"/>
      <c r="H141" s="5"/>
    </row>
    <row r="142" spans="7:8" ht="12.75">
      <c r="G142" s="16"/>
      <c r="H142" s="5"/>
    </row>
    <row r="143" spans="7:8" ht="12.75">
      <c r="G143" s="16"/>
      <c r="H143" s="5"/>
    </row>
    <row r="144" spans="7:8" ht="12.75">
      <c r="G144" s="16"/>
      <c r="H144" s="5"/>
    </row>
    <row r="145" spans="7:8" ht="12.75">
      <c r="G145" s="16"/>
      <c r="H145" s="5"/>
    </row>
    <row r="146" spans="7:8" ht="12.75">
      <c r="G146" s="16"/>
      <c r="H146" s="5"/>
    </row>
    <row r="147" spans="7:8" ht="12.75">
      <c r="G147" s="16"/>
      <c r="H147" s="5"/>
    </row>
    <row r="148" spans="7:8" ht="12.75">
      <c r="G148" s="16"/>
      <c r="H148" s="5"/>
    </row>
    <row r="149" spans="7:8" ht="12.75">
      <c r="G149" s="16"/>
      <c r="H149" s="5"/>
    </row>
    <row r="150" spans="7:8" ht="12.75">
      <c r="G150" s="16"/>
      <c r="H150" s="5"/>
    </row>
    <row r="151" spans="7:8" ht="12.75">
      <c r="G151" s="16"/>
      <c r="H151" s="5"/>
    </row>
    <row r="152" spans="7:8" ht="12.75">
      <c r="G152" s="16"/>
      <c r="H152" s="5"/>
    </row>
    <row r="153" spans="7:8" ht="12.75">
      <c r="G153" s="16"/>
      <c r="H153" s="5"/>
    </row>
    <row r="154" spans="7:8" ht="12.75">
      <c r="G154" s="16"/>
      <c r="H154" s="5"/>
    </row>
    <row r="155" spans="7:8" ht="12.75">
      <c r="G155" s="16"/>
      <c r="H155" s="5"/>
    </row>
    <row r="156" spans="7:8" ht="12.75">
      <c r="G156" s="16"/>
      <c r="H156" s="5"/>
    </row>
    <row r="157" spans="7:8" ht="12.75">
      <c r="G157" s="16"/>
      <c r="H157" s="5"/>
    </row>
    <row r="158" spans="7:8" ht="12.75">
      <c r="G158" s="16"/>
      <c r="H158" s="5"/>
    </row>
    <row r="159" spans="7:8" ht="12.75">
      <c r="G159" s="16"/>
      <c r="H159" s="5"/>
    </row>
    <row r="160" spans="7:8" ht="12.75">
      <c r="G160" s="16"/>
      <c r="H160" s="5"/>
    </row>
    <row r="161" spans="7:8" ht="12.75">
      <c r="G161" s="16"/>
      <c r="H161" s="5"/>
    </row>
    <row r="162" spans="7:8" ht="12.75">
      <c r="G162" s="16"/>
      <c r="H162" s="5"/>
    </row>
    <row r="163" spans="7:8" ht="12.75">
      <c r="G163" s="16"/>
      <c r="H163" s="5"/>
    </row>
    <row r="164" spans="7:8" ht="12.75">
      <c r="G164" s="16"/>
      <c r="H164" s="5"/>
    </row>
    <row r="165" spans="7:8" ht="12.75">
      <c r="G165" s="16"/>
      <c r="H165" s="5"/>
    </row>
    <row r="166" spans="7:8" ht="12.75">
      <c r="G166" s="16"/>
      <c r="H166" s="5"/>
    </row>
    <row r="167" spans="7:8" ht="12.75">
      <c r="G167" s="16"/>
      <c r="H167" s="5"/>
    </row>
    <row r="168" spans="7:8" ht="12.75">
      <c r="G168" s="16"/>
      <c r="H168" s="5"/>
    </row>
    <row r="169" spans="7:8" ht="12.75">
      <c r="G169" s="16"/>
      <c r="H169" s="5"/>
    </row>
    <row r="170" spans="7:8" ht="12.75">
      <c r="G170" s="16"/>
      <c r="H170" s="5"/>
    </row>
    <row r="171" spans="7:8" ht="12.75">
      <c r="G171" s="16"/>
      <c r="H171" s="5"/>
    </row>
    <row r="172" spans="7:8" ht="12.75">
      <c r="G172" s="16"/>
      <c r="H172" s="5"/>
    </row>
    <row r="173" spans="7:8" ht="12.75">
      <c r="G173" s="16"/>
      <c r="H173" s="5"/>
    </row>
    <row r="174" spans="7:8" ht="12.75">
      <c r="G174" s="16"/>
      <c r="H174" s="5"/>
    </row>
    <row r="175" spans="7:8" ht="12.75">
      <c r="G175" s="16"/>
      <c r="H175" s="5"/>
    </row>
    <row r="176" spans="7:8" ht="12.75">
      <c r="G176" s="16"/>
      <c r="H176" s="5"/>
    </row>
    <row r="177" spans="7:8" ht="12.75">
      <c r="G177" s="16"/>
      <c r="H177" s="5"/>
    </row>
    <row r="178" spans="7:8" ht="12.75">
      <c r="G178" s="16"/>
      <c r="H178" s="5"/>
    </row>
    <row r="179" spans="7:8" ht="12.75">
      <c r="G179" s="16"/>
      <c r="H179" s="5"/>
    </row>
    <row r="180" spans="7:8" ht="12.75">
      <c r="G180" s="16"/>
      <c r="H180" s="5"/>
    </row>
    <row r="181" spans="7:8" ht="12.75">
      <c r="G181" s="16"/>
      <c r="H181" s="5"/>
    </row>
    <row r="182" spans="7:8" ht="12.75">
      <c r="G182" s="16"/>
      <c r="H182" s="5"/>
    </row>
    <row r="183" spans="7:8" ht="12.75">
      <c r="G183" s="16"/>
      <c r="H183" s="5"/>
    </row>
    <row r="184" spans="7:8" ht="12.75">
      <c r="G184" s="16"/>
      <c r="H184" s="5"/>
    </row>
    <row r="185" spans="7:8" ht="12.75">
      <c r="G185" s="16"/>
      <c r="H185" s="5"/>
    </row>
    <row r="186" spans="7:8" ht="12.75">
      <c r="G186" s="16"/>
      <c r="H186" s="5"/>
    </row>
    <row r="187" spans="7:8" ht="12.75">
      <c r="G187" s="16"/>
      <c r="H187" s="5"/>
    </row>
    <row r="188" spans="7:8" ht="12.75">
      <c r="G188" s="16"/>
      <c r="H188" s="5"/>
    </row>
    <row r="189" spans="7:8" ht="12.75">
      <c r="G189" s="16"/>
      <c r="H189" s="5"/>
    </row>
    <row r="190" spans="7:8" ht="12.75">
      <c r="G190" s="16"/>
      <c r="H190" s="5"/>
    </row>
    <row r="191" spans="7:8" ht="12.75">
      <c r="G191" s="16"/>
      <c r="H191" s="5"/>
    </row>
    <row r="192" spans="7:8" ht="12.75">
      <c r="G192" s="16"/>
      <c r="H192" s="5"/>
    </row>
    <row r="193" spans="7:8" ht="12.75">
      <c r="G193" s="16"/>
      <c r="H193" s="5"/>
    </row>
    <row r="194" spans="7:8" ht="12.75">
      <c r="G194" s="16"/>
      <c r="H194" s="5"/>
    </row>
    <row r="195" spans="7:8" ht="12.75">
      <c r="G195" s="16"/>
      <c r="H195" s="5"/>
    </row>
    <row r="196" spans="7:8" ht="12.75">
      <c r="G196" s="16"/>
      <c r="H196" s="5"/>
    </row>
    <row r="197" spans="7:8" ht="12.75">
      <c r="G197" s="16"/>
      <c r="H197" s="5"/>
    </row>
    <row r="198" spans="7:8" ht="12.75">
      <c r="G198" s="16"/>
      <c r="H198" s="5"/>
    </row>
    <row r="199" spans="7:8" ht="12.75">
      <c r="G199" s="16"/>
      <c r="H199" s="5"/>
    </row>
    <row r="200" spans="7:8" ht="12.75">
      <c r="G200" s="16"/>
      <c r="H200" s="5"/>
    </row>
    <row r="201" spans="7:8" ht="12.75">
      <c r="G201" s="16"/>
      <c r="H201" s="5"/>
    </row>
    <row r="202" spans="7:8" ht="12.75">
      <c r="G202" s="16"/>
      <c r="H202" s="5"/>
    </row>
    <row r="203" spans="7:8" ht="12.75">
      <c r="G203" s="16"/>
      <c r="H203" s="5"/>
    </row>
    <row r="204" spans="7:8" ht="12.75">
      <c r="G204" s="16"/>
      <c r="H204" s="5"/>
    </row>
    <row r="205" spans="7:8" ht="12.75">
      <c r="G205" s="16"/>
      <c r="H205" s="5"/>
    </row>
    <row r="206" spans="7:8" ht="12.75">
      <c r="G206" s="16"/>
      <c r="H206" s="5"/>
    </row>
    <row r="207" spans="7:8" ht="12.75">
      <c r="G207" s="16"/>
      <c r="H207" s="5"/>
    </row>
    <row r="208" spans="7:8" ht="12.75">
      <c r="G208" s="16"/>
      <c r="H208" s="5"/>
    </row>
    <row r="209" spans="7:8" ht="12.75">
      <c r="G209" s="16"/>
      <c r="H209" s="5"/>
    </row>
    <row r="210" spans="7:8" ht="12.75">
      <c r="G210" s="16"/>
      <c r="H210" s="5"/>
    </row>
    <row r="211" spans="7:8" ht="12.75">
      <c r="G211" s="16"/>
      <c r="H211" s="5"/>
    </row>
    <row r="212" spans="7:8" ht="12.75">
      <c r="G212" s="16"/>
      <c r="H212" s="5"/>
    </row>
    <row r="213" spans="7:8" ht="12.75">
      <c r="G213" s="16"/>
      <c r="H213" s="5"/>
    </row>
    <row r="214" spans="7:8" ht="12.75">
      <c r="G214" s="16"/>
      <c r="H214" s="5"/>
    </row>
    <row r="215" spans="7:8" ht="12.75">
      <c r="G215" s="16"/>
      <c r="H215" s="5"/>
    </row>
    <row r="216" spans="7:8" ht="12.75">
      <c r="G216" s="16"/>
      <c r="H216" s="5"/>
    </row>
    <row r="217" spans="7:8" ht="12.75">
      <c r="G217" s="16"/>
      <c r="H217" s="5"/>
    </row>
    <row r="218" spans="7:8" ht="12.75">
      <c r="G218" s="16"/>
      <c r="H218" s="5"/>
    </row>
    <row r="219" spans="7:8" ht="12.75">
      <c r="G219" s="16"/>
      <c r="H219" s="5"/>
    </row>
    <row r="220" spans="7:8" ht="12.75">
      <c r="G220" s="16"/>
      <c r="H220" s="5"/>
    </row>
    <row r="221" spans="7:8" ht="12.75">
      <c r="G221" s="16"/>
      <c r="H221" s="5"/>
    </row>
    <row r="222" spans="7:8" ht="12.75">
      <c r="G222" s="16"/>
      <c r="H222" s="5"/>
    </row>
    <row r="223" spans="7:8" ht="12.75">
      <c r="G223" s="16"/>
      <c r="H223" s="5"/>
    </row>
    <row r="224" spans="7:8" ht="12.75">
      <c r="G224" s="16"/>
      <c r="H224" s="5"/>
    </row>
    <row r="225" spans="7:8" ht="12.75">
      <c r="G225" s="16"/>
      <c r="H225" s="5"/>
    </row>
    <row r="226" spans="7:8" ht="12.75">
      <c r="G226" s="16"/>
      <c r="H226" s="5"/>
    </row>
    <row r="227" spans="7:8" ht="12.75">
      <c r="G227" s="16"/>
      <c r="H227" s="5"/>
    </row>
    <row r="228" spans="7:8" ht="12.75">
      <c r="G228" s="16"/>
      <c r="H228" s="5"/>
    </row>
    <row r="229" spans="7:8" ht="12.75">
      <c r="G229" s="16"/>
      <c r="H229" s="5"/>
    </row>
    <row r="230" spans="7:8" ht="12.75">
      <c r="G230" s="16"/>
      <c r="H230" s="5"/>
    </row>
    <row r="231" spans="7:8" ht="12.75">
      <c r="G231" s="16"/>
      <c r="H231" s="5"/>
    </row>
    <row r="232" spans="7:8" ht="12.75">
      <c r="G232" s="16"/>
      <c r="H232" s="5"/>
    </row>
    <row r="233" spans="7:8" ht="12.75">
      <c r="G233" s="16"/>
      <c r="H233" s="5"/>
    </row>
    <row r="234" spans="7:8" ht="12.75">
      <c r="G234" s="16"/>
      <c r="H234" s="5"/>
    </row>
  </sheetData>
  <sheetProtection/>
  <mergeCells count="5">
    <mergeCell ref="A62:K63"/>
    <mergeCell ref="G11:H11"/>
    <mergeCell ref="J11:K11"/>
    <mergeCell ref="A41:D42"/>
    <mergeCell ref="A44:D45"/>
  </mergeCells>
  <printOptions/>
  <pageMargins left="0.75" right="0.75" top="0.75" bottom="0.75" header="0.5" footer="0.5"/>
  <pageSetup firstPageNumber="2" useFirstPageNumber="1" horizontalDpi="600" verticalDpi="600" orientation="portrait" paperSize="9" scale="85" r:id="rId1"/>
  <headerFooter alignWithMargins="0">
    <oddFooter>&amp;C&amp;11 2</oddFooter>
  </headerFooter>
</worksheet>
</file>

<file path=xl/worksheets/sheet3.xml><?xml version="1.0" encoding="utf-8"?>
<worksheet xmlns="http://schemas.openxmlformats.org/spreadsheetml/2006/main" xmlns:r="http://schemas.openxmlformats.org/officeDocument/2006/relationships">
  <dimension ref="A1:M69"/>
  <sheetViews>
    <sheetView view="pageBreakPreview" zoomScaleNormal="80" zoomScaleSheetLayoutView="100" zoomScalePageLayoutView="0" workbookViewId="0" topLeftCell="A51">
      <selection activeCell="A59" sqref="A59"/>
    </sheetView>
  </sheetViews>
  <sheetFormatPr defaultColWidth="9.00390625" defaultRowHeight="12.75"/>
  <cols>
    <col min="1" max="1" width="4.00390625" style="2" customWidth="1"/>
    <col min="2" max="2" width="3.421875" style="2" customWidth="1"/>
    <col min="3" max="3" width="15.57421875" style="2" customWidth="1"/>
    <col min="4" max="4" width="8.8515625" style="2" customWidth="1"/>
    <col min="5" max="5" width="6.8515625" style="25" customWidth="1"/>
    <col min="6" max="6" width="14.140625" style="2" customWidth="1"/>
    <col min="7" max="7" width="0.71875" style="2" customWidth="1"/>
    <col min="8" max="8" width="14.140625" style="2" customWidth="1"/>
    <col min="9" max="9" width="0.71875" style="2" customWidth="1"/>
    <col min="10" max="10" width="14.28125" style="2" customWidth="1"/>
    <col min="11" max="11" width="0.71875" style="2" customWidth="1"/>
    <col min="12" max="12" width="13.8515625" style="2" customWidth="1"/>
    <col min="13" max="16384" width="9.00390625" style="2" customWidth="1"/>
  </cols>
  <sheetData>
    <row r="1" spans="1:12" ht="18" customHeight="1">
      <c r="A1" s="4" t="s">
        <v>0</v>
      </c>
      <c r="H1" s="58"/>
      <c r="I1" s="58"/>
      <c r="J1" s="58"/>
      <c r="K1" s="58"/>
      <c r="L1" s="58"/>
    </row>
    <row r="2" spans="1:12" s="12" customFormat="1" ht="15.75">
      <c r="A2" s="4" t="s">
        <v>50</v>
      </c>
      <c r="E2" s="14"/>
      <c r="H2" s="58"/>
      <c r="I2" s="58"/>
      <c r="J2" s="58"/>
      <c r="K2" s="58"/>
      <c r="L2" s="58"/>
    </row>
    <row r="3" spans="1:12" s="12" customFormat="1" ht="12.75">
      <c r="A3" s="2" t="s">
        <v>51</v>
      </c>
      <c r="E3" s="14"/>
      <c r="H3" s="15"/>
      <c r="I3" s="5"/>
      <c r="J3" s="5"/>
      <c r="K3" s="16"/>
      <c r="L3" s="5"/>
    </row>
    <row r="4" spans="1:12" s="12" customFormat="1" ht="12.75">
      <c r="A4" s="2" t="s">
        <v>1</v>
      </c>
      <c r="E4" s="14"/>
      <c r="H4" s="15"/>
      <c r="I4" s="5"/>
      <c r="J4" s="5"/>
      <c r="K4" s="16"/>
      <c r="L4" s="5"/>
    </row>
    <row r="5" spans="1:12" s="12" customFormat="1" ht="12.75">
      <c r="A5" s="12" t="s">
        <v>2</v>
      </c>
      <c r="E5" s="14"/>
      <c r="H5" s="15"/>
      <c r="I5" s="5"/>
      <c r="J5" s="5"/>
      <c r="K5" s="16"/>
      <c r="L5" s="5"/>
    </row>
    <row r="6" spans="1:13" ht="6.75" customHeight="1" thickBot="1">
      <c r="A6" s="27"/>
      <c r="B6" s="28"/>
      <c r="C6" s="28"/>
      <c r="D6" s="28"/>
      <c r="E6" s="29"/>
      <c r="F6" s="28"/>
      <c r="G6" s="28"/>
      <c r="H6" s="28"/>
      <c r="I6" s="28"/>
      <c r="J6" s="28"/>
      <c r="K6" s="28"/>
      <c r="L6" s="28"/>
      <c r="M6" s="21"/>
    </row>
    <row r="7" spans="1:13" ht="11.25" customHeight="1">
      <c r="A7" s="12"/>
      <c r="L7" s="21"/>
      <c r="M7" s="21"/>
    </row>
    <row r="8" spans="1:13" ht="12.75">
      <c r="A8" s="12" t="s">
        <v>130</v>
      </c>
      <c r="B8" s="12"/>
      <c r="C8" s="12"/>
      <c r="D8" s="12"/>
      <c r="E8" s="14"/>
      <c r="F8" s="12"/>
      <c r="G8" s="12"/>
      <c r="H8" s="15"/>
      <c r="I8" s="15"/>
      <c r="J8" s="5"/>
      <c r="L8" s="21"/>
      <c r="M8" s="21"/>
    </row>
    <row r="9" ht="12.75">
      <c r="A9" s="12" t="s">
        <v>36</v>
      </c>
    </row>
    <row r="10" spans="1:10" ht="12.75">
      <c r="A10" s="17"/>
      <c r="F10" s="100" t="s">
        <v>46</v>
      </c>
      <c r="G10" s="100"/>
      <c r="H10" s="100"/>
      <c r="I10" s="100"/>
      <c r="J10" s="100"/>
    </row>
    <row r="11" spans="6:12" ht="12.75">
      <c r="F11" s="34"/>
      <c r="H11" s="34" t="s">
        <v>21</v>
      </c>
      <c r="I11" s="14"/>
      <c r="J11" s="34"/>
      <c r="K11" s="14"/>
      <c r="L11" s="34"/>
    </row>
    <row r="12" spans="6:12" ht="12.75">
      <c r="F12" s="35"/>
      <c r="H12" s="35" t="s">
        <v>22</v>
      </c>
      <c r="I12" s="14"/>
      <c r="J12" s="35" t="s">
        <v>23</v>
      </c>
      <c r="K12" s="14"/>
      <c r="L12" s="35" t="s">
        <v>24</v>
      </c>
    </row>
    <row r="13" spans="5:12" ht="12.75">
      <c r="E13" s="14" t="s">
        <v>3</v>
      </c>
      <c r="F13" s="36" t="s">
        <v>10</v>
      </c>
      <c r="H13" s="36" t="s">
        <v>25</v>
      </c>
      <c r="I13" s="14"/>
      <c r="J13" s="36" t="s">
        <v>87</v>
      </c>
      <c r="K13" s="14"/>
      <c r="L13" s="35"/>
    </row>
    <row r="14" spans="6:12" ht="25.5">
      <c r="F14" s="35"/>
      <c r="H14" s="35"/>
      <c r="I14" s="14"/>
      <c r="J14" s="76" t="s">
        <v>88</v>
      </c>
      <c r="K14" s="14"/>
      <c r="L14" s="35"/>
    </row>
    <row r="15" spans="6:12" ht="12.75">
      <c r="F15" s="54" t="s">
        <v>52</v>
      </c>
      <c r="G15" s="12"/>
      <c r="H15" s="54" t="s">
        <v>52</v>
      </c>
      <c r="I15" s="12"/>
      <c r="J15" s="54" t="s">
        <v>52</v>
      </c>
      <c r="K15" s="12"/>
      <c r="L15" s="54" t="s">
        <v>52</v>
      </c>
    </row>
    <row r="16" spans="6:12" ht="12.75">
      <c r="F16" s="37"/>
      <c r="H16" s="37"/>
      <c r="J16" s="37"/>
      <c r="L16" s="21"/>
    </row>
    <row r="17" spans="1:12" ht="12.75">
      <c r="A17" s="12" t="s">
        <v>131</v>
      </c>
      <c r="F17" s="24">
        <v>17454000</v>
      </c>
      <c r="G17" s="21"/>
      <c r="H17" s="24">
        <v>4679880</v>
      </c>
      <c r="I17" s="24"/>
      <c r="J17" s="24">
        <v>2050240</v>
      </c>
      <c r="K17" s="24"/>
      <c r="L17" s="24">
        <f>SUM(F17:J17)</f>
        <v>24184120</v>
      </c>
    </row>
    <row r="18" spans="1:12" ht="12.75">
      <c r="A18" s="12"/>
      <c r="F18" s="24"/>
      <c r="G18" s="21"/>
      <c r="H18" s="24"/>
      <c r="I18" s="24"/>
      <c r="J18" s="24"/>
      <c r="K18" s="24"/>
      <c r="L18" s="24"/>
    </row>
    <row r="19" spans="1:12" ht="12.75">
      <c r="A19" s="2" t="s">
        <v>90</v>
      </c>
      <c r="F19" s="24">
        <v>4956750</v>
      </c>
      <c r="G19" s="21"/>
      <c r="H19" s="24">
        <v>2744281</v>
      </c>
      <c r="I19" s="24"/>
      <c r="J19" s="24"/>
      <c r="K19" s="24"/>
      <c r="L19" s="24">
        <f>SUM(F19:J19)</f>
        <v>7701031</v>
      </c>
    </row>
    <row r="20" spans="1:12" ht="12.75">
      <c r="A20" s="12"/>
      <c r="F20" s="24"/>
      <c r="G20" s="21"/>
      <c r="H20" s="24"/>
      <c r="I20" s="24"/>
      <c r="J20" s="24"/>
      <c r="K20" s="24"/>
      <c r="L20" s="24"/>
    </row>
    <row r="21" spans="1:12" ht="12.75">
      <c r="A21" s="2" t="s">
        <v>106</v>
      </c>
      <c r="F21" s="24">
        <v>0</v>
      </c>
      <c r="G21" s="21"/>
      <c r="H21" s="24">
        <v>0</v>
      </c>
      <c r="I21" s="24"/>
      <c r="J21" s="24">
        <v>-8489024</v>
      </c>
      <c r="K21" s="24"/>
      <c r="L21" s="24">
        <f>SUM(F21:J21)</f>
        <v>-8489024</v>
      </c>
    </row>
    <row r="22" spans="1:12" ht="12.75">
      <c r="A22" s="12"/>
      <c r="F22" s="8"/>
      <c r="G22" s="21"/>
      <c r="H22" s="8"/>
      <c r="I22" s="24"/>
      <c r="J22" s="8"/>
      <c r="K22" s="24"/>
      <c r="L22" s="8"/>
    </row>
    <row r="23" spans="1:12" ht="14.25" customHeight="1">
      <c r="A23" s="12" t="s">
        <v>98</v>
      </c>
      <c r="F23" s="24">
        <f>SUM(F17:F21)</f>
        <v>22410750</v>
      </c>
      <c r="G23" s="21"/>
      <c r="H23" s="24">
        <f>SUM(H17:H21)</f>
        <v>7424161</v>
      </c>
      <c r="I23" s="24"/>
      <c r="J23" s="24">
        <f>SUM(J17:J21)</f>
        <v>-6438784</v>
      </c>
      <c r="K23" s="24"/>
      <c r="L23" s="24">
        <f>SUM(L17:L21)</f>
        <v>23396127</v>
      </c>
    </row>
    <row r="24" spans="1:12" s="68" customFormat="1" ht="14.25" customHeight="1">
      <c r="A24" s="67"/>
      <c r="E24" s="69"/>
      <c r="F24" s="70"/>
      <c r="G24" s="71"/>
      <c r="H24" s="70"/>
      <c r="I24" s="70"/>
      <c r="J24" s="70"/>
      <c r="K24" s="70"/>
      <c r="L24" s="70"/>
    </row>
    <row r="25" spans="1:12" ht="12.75">
      <c r="A25" s="2" t="s">
        <v>107</v>
      </c>
      <c r="F25" s="18">
        <v>0</v>
      </c>
      <c r="H25" s="3">
        <v>0</v>
      </c>
      <c r="I25" s="3"/>
      <c r="J25" s="3">
        <f>'Consol.IS'!J36</f>
        <v>-3510920</v>
      </c>
      <c r="K25" s="3"/>
      <c r="L25" s="24">
        <f>SUM(F25:J25)</f>
        <v>-3510920</v>
      </c>
    </row>
    <row r="26" spans="6:12" ht="12.75">
      <c r="F26" s="56"/>
      <c r="H26" s="8"/>
      <c r="I26" s="3"/>
      <c r="J26" s="8"/>
      <c r="K26" s="3"/>
      <c r="L26" s="8"/>
    </row>
    <row r="27" spans="1:12" ht="13.5" thickBot="1">
      <c r="A27" s="12" t="s">
        <v>132</v>
      </c>
      <c r="F27" s="57">
        <f>SUM(F23:F26)</f>
        <v>22410750</v>
      </c>
      <c r="G27" s="21"/>
      <c r="H27" s="57">
        <f>SUM(H23:H26)</f>
        <v>7424161</v>
      </c>
      <c r="I27" s="24"/>
      <c r="J27" s="57">
        <f>SUM(J23:J26)</f>
        <v>-9949704</v>
      </c>
      <c r="K27" s="24"/>
      <c r="L27" s="57">
        <f>SUM(L23:L26)</f>
        <v>19885207</v>
      </c>
    </row>
    <row r="28" spans="1:12" ht="14.25" customHeight="1" thickTop="1">
      <c r="A28" s="22"/>
      <c r="B28" s="21"/>
      <c r="C28" s="21"/>
      <c r="D28" s="21"/>
      <c r="E28" s="37"/>
      <c r="F28" s="24"/>
      <c r="G28" s="21"/>
      <c r="H28" s="24"/>
      <c r="I28" s="24"/>
      <c r="J28" s="24"/>
      <c r="K28" s="24"/>
      <c r="L28" s="24"/>
    </row>
    <row r="29" spans="1:12" ht="14.25" customHeight="1">
      <c r="A29" s="22"/>
      <c r="B29" s="21"/>
      <c r="C29" s="21"/>
      <c r="D29" s="21"/>
      <c r="E29" s="37"/>
      <c r="F29" s="24"/>
      <c r="G29" s="21"/>
      <c r="H29" s="24"/>
      <c r="I29" s="24"/>
      <c r="J29" s="24"/>
      <c r="K29" s="24"/>
      <c r="L29" s="24"/>
    </row>
    <row r="30" spans="1:12" ht="14.25" customHeight="1">
      <c r="A30" s="22"/>
      <c r="B30" s="21"/>
      <c r="C30" s="21"/>
      <c r="D30" s="21"/>
      <c r="E30" s="37"/>
      <c r="F30" s="24"/>
      <c r="G30" s="21"/>
      <c r="H30" s="24"/>
      <c r="I30" s="24"/>
      <c r="J30" s="24"/>
      <c r="K30" s="24"/>
      <c r="L30" s="24"/>
    </row>
    <row r="31" spans="1:12" ht="14.25" customHeight="1">
      <c r="A31" s="22"/>
      <c r="B31" s="21"/>
      <c r="C31" s="21"/>
      <c r="D31" s="21"/>
      <c r="E31" s="37"/>
      <c r="F31" s="24"/>
      <c r="G31" s="21"/>
      <c r="H31" s="24"/>
      <c r="I31" s="24"/>
      <c r="J31" s="24"/>
      <c r="K31" s="24"/>
      <c r="L31" s="24"/>
    </row>
    <row r="32" spans="1:12" ht="14.25" customHeight="1">
      <c r="A32" s="22"/>
      <c r="B32" s="21"/>
      <c r="C32" s="21"/>
      <c r="D32" s="21"/>
      <c r="E32" s="37"/>
      <c r="F32" s="24"/>
      <c r="G32" s="21"/>
      <c r="H32" s="24"/>
      <c r="I32" s="24"/>
      <c r="J32" s="24"/>
      <c r="K32" s="24"/>
      <c r="L32" s="24"/>
    </row>
    <row r="33" spans="1:12" ht="14.25" customHeight="1">
      <c r="A33" s="22"/>
      <c r="B33" s="21"/>
      <c r="C33" s="21"/>
      <c r="D33" s="21"/>
      <c r="E33" s="37"/>
      <c r="F33" s="24"/>
      <c r="G33" s="21"/>
      <c r="H33" s="24"/>
      <c r="I33" s="24"/>
      <c r="J33" s="24"/>
      <c r="K33" s="24"/>
      <c r="L33" s="24"/>
    </row>
    <row r="34" spans="1:12" ht="14.25" customHeight="1">
      <c r="A34" s="22"/>
      <c r="B34" s="21"/>
      <c r="C34" s="21"/>
      <c r="D34" s="21"/>
      <c r="E34" s="37"/>
      <c r="F34" s="24"/>
      <c r="G34" s="21"/>
      <c r="H34" s="24"/>
      <c r="I34" s="24"/>
      <c r="J34" s="24"/>
      <c r="K34" s="24"/>
      <c r="L34" s="24"/>
    </row>
    <row r="35" spans="1:12" ht="14.25" customHeight="1">
      <c r="A35" s="22"/>
      <c r="B35" s="21"/>
      <c r="C35" s="21"/>
      <c r="D35" s="21"/>
      <c r="E35" s="37"/>
      <c r="F35" s="24"/>
      <c r="G35" s="21"/>
      <c r="H35" s="24"/>
      <c r="I35" s="24"/>
      <c r="J35" s="24"/>
      <c r="K35" s="24"/>
      <c r="L35" s="24"/>
    </row>
    <row r="36" spans="1:12" ht="14.25" customHeight="1">
      <c r="A36" s="22"/>
      <c r="B36" s="21"/>
      <c r="C36" s="21"/>
      <c r="D36" s="21"/>
      <c r="E36" s="37"/>
      <c r="F36" s="24"/>
      <c r="G36" s="21"/>
      <c r="H36" s="24"/>
      <c r="I36" s="24"/>
      <c r="J36" s="24"/>
      <c r="K36" s="24"/>
      <c r="L36" s="24"/>
    </row>
    <row r="37" spans="1:12" ht="14.25" customHeight="1">
      <c r="A37" s="22"/>
      <c r="B37" s="21"/>
      <c r="C37" s="21"/>
      <c r="D37" s="21"/>
      <c r="E37" s="37"/>
      <c r="F37" s="24"/>
      <c r="G37" s="21"/>
      <c r="H37" s="24"/>
      <c r="I37" s="24"/>
      <c r="J37" s="24"/>
      <c r="K37" s="24"/>
      <c r="L37" s="24"/>
    </row>
    <row r="38" spans="1:12" ht="14.25" customHeight="1">
      <c r="A38" s="22"/>
      <c r="B38" s="21"/>
      <c r="C38" s="21"/>
      <c r="D38" s="21"/>
      <c r="E38" s="37"/>
      <c r="F38" s="24"/>
      <c r="G38" s="21"/>
      <c r="H38" s="24"/>
      <c r="I38" s="24"/>
      <c r="J38" s="24"/>
      <c r="K38" s="24"/>
      <c r="L38" s="24"/>
    </row>
    <row r="39" spans="1:12" ht="14.25" customHeight="1">
      <c r="A39" s="22"/>
      <c r="B39" s="21"/>
      <c r="C39" s="21"/>
      <c r="D39" s="21"/>
      <c r="E39" s="37"/>
      <c r="F39" s="24"/>
      <c r="G39" s="21"/>
      <c r="H39" s="24"/>
      <c r="I39" s="24"/>
      <c r="J39" s="24"/>
      <c r="K39" s="24"/>
      <c r="L39" s="24"/>
    </row>
    <row r="40" spans="1:12" ht="14.25" customHeight="1">
      <c r="A40" s="22"/>
      <c r="B40" s="21"/>
      <c r="C40" s="21"/>
      <c r="D40" s="21"/>
      <c r="E40" s="37"/>
      <c r="F40" s="24"/>
      <c r="G40" s="21"/>
      <c r="H40" s="24"/>
      <c r="I40" s="24"/>
      <c r="J40" s="24"/>
      <c r="K40" s="24"/>
      <c r="L40" s="24"/>
    </row>
    <row r="41" spans="1:12" ht="14.25" customHeight="1">
      <c r="A41" s="22"/>
      <c r="B41" s="21"/>
      <c r="C41" s="21"/>
      <c r="D41" s="21"/>
      <c r="E41" s="37"/>
      <c r="F41" s="24"/>
      <c r="G41" s="21"/>
      <c r="H41" s="24"/>
      <c r="I41" s="24"/>
      <c r="J41" s="24"/>
      <c r="K41" s="24"/>
      <c r="L41" s="24"/>
    </row>
    <row r="42" spans="1:12" ht="14.25" customHeight="1">
      <c r="A42" s="22"/>
      <c r="B42" s="21"/>
      <c r="C42" s="21"/>
      <c r="D42" s="21"/>
      <c r="E42" s="37"/>
      <c r="F42" s="24"/>
      <c r="G42" s="21"/>
      <c r="H42" s="24"/>
      <c r="I42" s="24"/>
      <c r="J42" s="24"/>
      <c r="K42" s="24"/>
      <c r="L42" s="24"/>
    </row>
    <row r="43" spans="1:12" ht="14.25" customHeight="1">
      <c r="A43" s="22"/>
      <c r="B43" s="21"/>
      <c r="C43" s="21"/>
      <c r="D43" s="21"/>
      <c r="E43" s="37"/>
      <c r="F43" s="24"/>
      <c r="G43" s="21"/>
      <c r="H43" s="24"/>
      <c r="I43" s="24"/>
      <c r="J43" s="24"/>
      <c r="K43" s="24"/>
      <c r="L43" s="24"/>
    </row>
    <row r="44" spans="1:12" ht="14.25" customHeight="1">
      <c r="A44" s="22"/>
      <c r="B44" s="21"/>
      <c r="C44" s="21"/>
      <c r="D44" s="21"/>
      <c r="E44" s="37"/>
      <c r="F44" s="24"/>
      <c r="G44" s="21"/>
      <c r="H44" s="24"/>
      <c r="I44" s="24"/>
      <c r="J44" s="24"/>
      <c r="K44" s="24"/>
      <c r="L44" s="24"/>
    </row>
    <row r="45" spans="1:12" ht="14.25" customHeight="1">
      <c r="A45" s="22"/>
      <c r="B45" s="21"/>
      <c r="C45" s="21"/>
      <c r="D45" s="21"/>
      <c r="E45" s="37"/>
      <c r="F45" s="24"/>
      <c r="G45" s="21"/>
      <c r="H45" s="24"/>
      <c r="I45" s="24"/>
      <c r="J45" s="24"/>
      <c r="K45" s="24"/>
      <c r="L45" s="24"/>
    </row>
    <row r="46" spans="1:12" ht="14.25" customHeight="1">
      <c r="A46" s="22"/>
      <c r="B46" s="21"/>
      <c r="C46" s="21"/>
      <c r="D46" s="21"/>
      <c r="E46" s="37"/>
      <c r="F46" s="24"/>
      <c r="G46" s="21"/>
      <c r="H46" s="24"/>
      <c r="I46" s="24"/>
      <c r="J46" s="24"/>
      <c r="K46" s="24"/>
      <c r="L46" s="24"/>
    </row>
    <row r="47" spans="1:12" ht="14.25" customHeight="1">
      <c r="A47" s="22"/>
      <c r="B47" s="21"/>
      <c r="C47" s="21"/>
      <c r="D47" s="21"/>
      <c r="E47" s="37"/>
      <c r="F47" s="24"/>
      <c r="G47" s="21"/>
      <c r="H47" s="24"/>
      <c r="I47" s="24"/>
      <c r="J47" s="24"/>
      <c r="K47" s="24"/>
      <c r="L47" s="24"/>
    </row>
    <row r="48" spans="1:12" ht="14.25" customHeight="1">
      <c r="A48" s="22"/>
      <c r="B48" s="21"/>
      <c r="C48" s="21"/>
      <c r="D48" s="21"/>
      <c r="E48" s="37"/>
      <c r="F48" s="24"/>
      <c r="G48" s="21"/>
      <c r="H48" s="24"/>
      <c r="I48" s="24"/>
      <c r="J48" s="24"/>
      <c r="K48" s="24"/>
      <c r="L48" s="24"/>
    </row>
    <row r="49" spans="1:12" ht="14.25" customHeight="1">
      <c r="A49" s="22"/>
      <c r="B49" s="21"/>
      <c r="C49" s="21"/>
      <c r="D49" s="21"/>
      <c r="E49" s="37"/>
      <c r="F49" s="24"/>
      <c r="G49" s="21"/>
      <c r="H49" s="24"/>
      <c r="I49" s="24"/>
      <c r="J49" s="24"/>
      <c r="K49" s="24"/>
      <c r="L49" s="24"/>
    </row>
    <row r="50" spans="1:12" ht="14.25" customHeight="1">
      <c r="A50" s="22"/>
      <c r="B50" s="21"/>
      <c r="C50" s="21"/>
      <c r="D50" s="21"/>
      <c r="E50" s="37"/>
      <c r="F50" s="24"/>
      <c r="G50" s="21"/>
      <c r="H50" s="24"/>
      <c r="I50" s="24"/>
      <c r="J50" s="24"/>
      <c r="K50" s="24"/>
      <c r="L50" s="24"/>
    </row>
    <row r="51" spans="1:12" ht="14.25" customHeight="1">
      <c r="A51" s="22"/>
      <c r="B51" s="21"/>
      <c r="C51" s="21"/>
      <c r="D51" s="21"/>
      <c r="E51" s="37"/>
      <c r="F51" s="24"/>
      <c r="G51" s="21"/>
      <c r="H51" s="24"/>
      <c r="I51" s="24"/>
      <c r="J51" s="24"/>
      <c r="K51" s="24"/>
      <c r="L51" s="24"/>
    </row>
    <row r="52" spans="1:12" ht="14.25" customHeight="1">
      <c r="A52" s="22"/>
      <c r="B52" s="21"/>
      <c r="C52" s="21"/>
      <c r="D52" s="21"/>
      <c r="E52" s="37"/>
      <c r="F52" s="24"/>
      <c r="G52" s="21"/>
      <c r="H52" s="24"/>
      <c r="I52" s="24"/>
      <c r="J52" s="24"/>
      <c r="K52" s="24"/>
      <c r="L52" s="24"/>
    </row>
    <row r="53" spans="1:12" ht="14.25" customHeight="1">
      <c r="A53" s="22"/>
      <c r="B53" s="21"/>
      <c r="C53" s="21"/>
      <c r="D53" s="21"/>
      <c r="E53" s="37"/>
      <c r="F53" s="24"/>
      <c r="G53" s="21"/>
      <c r="H53" s="24"/>
      <c r="I53" s="24"/>
      <c r="J53" s="24"/>
      <c r="K53" s="24"/>
      <c r="L53" s="24"/>
    </row>
    <row r="54" spans="1:12" ht="14.25" customHeight="1">
      <c r="A54" s="22"/>
      <c r="B54" s="21"/>
      <c r="C54" s="21"/>
      <c r="D54" s="21"/>
      <c r="E54" s="37"/>
      <c r="F54" s="24"/>
      <c r="G54" s="21"/>
      <c r="H54" s="24"/>
      <c r="I54" s="24"/>
      <c r="J54" s="24"/>
      <c r="K54" s="24"/>
      <c r="L54" s="24"/>
    </row>
    <row r="55" spans="1:12" ht="14.25" customHeight="1">
      <c r="A55" s="22"/>
      <c r="B55" s="21"/>
      <c r="C55" s="21"/>
      <c r="D55" s="21"/>
      <c r="E55" s="37"/>
      <c r="F55" s="24"/>
      <c r="G55" s="21"/>
      <c r="H55" s="24"/>
      <c r="I55" s="24"/>
      <c r="J55" s="24"/>
      <c r="K55" s="24"/>
      <c r="L55" s="24"/>
    </row>
    <row r="56" spans="1:12" ht="14.25" customHeight="1">
      <c r="A56" s="22"/>
      <c r="B56" s="21"/>
      <c r="C56" s="21"/>
      <c r="D56" s="21"/>
      <c r="E56" s="37"/>
      <c r="F56" s="24"/>
      <c r="G56" s="21"/>
      <c r="H56" s="24"/>
      <c r="I56" s="24"/>
      <c r="J56" s="24"/>
      <c r="K56" s="24"/>
      <c r="L56" s="24"/>
    </row>
    <row r="57" spans="1:12" ht="21.75" customHeight="1">
      <c r="A57" s="96" t="s">
        <v>140</v>
      </c>
      <c r="B57" s="96"/>
      <c r="C57" s="96"/>
      <c r="D57" s="96"/>
      <c r="E57" s="96"/>
      <c r="F57" s="96"/>
      <c r="G57" s="96"/>
      <c r="H57" s="96"/>
      <c r="I57" s="96"/>
      <c r="J57" s="96"/>
      <c r="K57" s="96"/>
      <c r="L57" s="96"/>
    </row>
    <row r="58" spans="1:12" ht="30.75" customHeight="1">
      <c r="A58" s="96"/>
      <c r="B58" s="96"/>
      <c r="C58" s="96"/>
      <c r="D58" s="96"/>
      <c r="E58" s="96"/>
      <c r="F58" s="96"/>
      <c r="G58" s="96"/>
      <c r="H58" s="96"/>
      <c r="I58" s="96"/>
      <c r="J58" s="96"/>
      <c r="K58" s="96"/>
      <c r="L58" s="96"/>
    </row>
    <row r="59" spans="8:12" ht="12.75">
      <c r="H59" s="3"/>
      <c r="I59" s="3"/>
      <c r="J59" s="3"/>
      <c r="K59" s="3"/>
      <c r="L59" s="3"/>
    </row>
    <row r="60" spans="8:12" ht="12.75">
      <c r="H60" s="3"/>
      <c r="I60" s="3"/>
      <c r="J60" s="3"/>
      <c r="K60" s="3"/>
      <c r="L60" s="3"/>
    </row>
    <row r="61" spans="8:12" ht="12.75">
      <c r="H61" s="3"/>
      <c r="I61" s="3"/>
      <c r="J61" s="3"/>
      <c r="K61" s="3"/>
      <c r="L61" s="3"/>
    </row>
    <row r="62" spans="8:12" ht="12.75">
      <c r="H62" s="3"/>
      <c r="I62" s="3"/>
      <c r="J62" s="3"/>
      <c r="K62" s="3"/>
      <c r="L62" s="3"/>
    </row>
    <row r="63" spans="8:12" ht="12.75">
      <c r="H63" s="3"/>
      <c r="I63" s="3"/>
      <c r="J63" s="3"/>
      <c r="K63" s="3"/>
      <c r="L63" s="3"/>
    </row>
    <row r="64" spans="8:12" ht="12.75">
      <c r="H64" s="3"/>
      <c r="I64" s="3"/>
      <c r="J64" s="3"/>
      <c r="K64" s="3"/>
      <c r="L64" s="3"/>
    </row>
    <row r="65" spans="8:12" ht="12.75">
      <c r="H65" s="3"/>
      <c r="I65" s="3"/>
      <c r="J65" s="3"/>
      <c r="K65" s="3"/>
      <c r="L65" s="3"/>
    </row>
    <row r="66" spans="8:12" ht="12.75">
      <c r="H66" s="3"/>
      <c r="I66" s="3"/>
      <c r="J66" s="3"/>
      <c r="K66" s="3"/>
      <c r="L66" s="3"/>
    </row>
    <row r="67" spans="8:12" ht="12.75">
      <c r="H67" s="3"/>
      <c r="I67" s="3"/>
      <c r="J67" s="3"/>
      <c r="K67" s="3"/>
      <c r="L67" s="3"/>
    </row>
    <row r="68" spans="8:12" ht="12.75">
      <c r="H68" s="3"/>
      <c r="I68" s="3"/>
      <c r="J68" s="3"/>
      <c r="K68" s="3"/>
      <c r="L68" s="3"/>
    </row>
    <row r="69" spans="8:12" ht="12.75">
      <c r="H69" s="3"/>
      <c r="I69" s="3"/>
      <c r="J69" s="3"/>
      <c r="K69" s="3"/>
      <c r="L69" s="3"/>
    </row>
  </sheetData>
  <sheetProtection/>
  <mergeCells count="2">
    <mergeCell ref="A57:L58"/>
    <mergeCell ref="F10:J10"/>
  </mergeCells>
  <printOptions/>
  <pageMargins left="0.75" right="0.75" top="0.75" bottom="0.75" header="0.5" footer="0.5"/>
  <pageSetup horizontalDpi="600" verticalDpi="600" orientation="portrait" paperSize="9" scale="89" r:id="rId2"/>
  <headerFooter alignWithMargins="0">
    <oddFooter>&amp;C&amp;12 &amp;11 3</oddFooter>
  </headerFooter>
  <drawing r:id="rId1"/>
</worksheet>
</file>

<file path=xl/worksheets/sheet4.xml><?xml version="1.0" encoding="utf-8"?>
<worksheet xmlns="http://schemas.openxmlformats.org/spreadsheetml/2006/main" xmlns:r="http://schemas.openxmlformats.org/officeDocument/2006/relationships">
  <dimension ref="A1:H82"/>
  <sheetViews>
    <sheetView view="pageBreakPreview" zoomScaleNormal="85" zoomScaleSheetLayoutView="100" zoomScalePageLayoutView="0" workbookViewId="0" topLeftCell="A59">
      <selection activeCell="D65" sqref="D65"/>
    </sheetView>
  </sheetViews>
  <sheetFormatPr defaultColWidth="9.00390625" defaultRowHeight="12.75"/>
  <cols>
    <col min="1" max="1" width="4.00390625" style="2" customWidth="1"/>
    <col min="2" max="2" width="3.421875" style="2" customWidth="1"/>
    <col min="3" max="3" width="21.7109375" style="2" customWidth="1"/>
    <col min="4" max="4" width="24.7109375" style="2" customWidth="1"/>
    <col min="5" max="5" width="11.140625" style="2" customWidth="1"/>
    <col min="6" max="6" width="18.57421875" style="2" customWidth="1"/>
    <col min="7" max="7" width="0.85546875" style="2" customWidth="1"/>
    <col min="8" max="8" width="18.57421875" style="2" customWidth="1"/>
    <col min="9" max="16384" width="9.00390625" style="2" customWidth="1"/>
  </cols>
  <sheetData>
    <row r="1" spans="1:8" ht="18" customHeight="1">
      <c r="A1" s="4" t="s">
        <v>0</v>
      </c>
      <c r="E1" s="48"/>
      <c r="F1" s="72"/>
      <c r="G1" s="58"/>
      <c r="H1" s="58"/>
    </row>
    <row r="2" spans="1:8" s="12" customFormat="1" ht="15.75">
      <c r="A2" s="4" t="s">
        <v>50</v>
      </c>
      <c r="E2" s="48"/>
      <c r="F2" s="72"/>
      <c r="G2" s="58"/>
      <c r="H2" s="58"/>
    </row>
    <row r="3" spans="1:8" s="12" customFormat="1" ht="12.75">
      <c r="A3" s="2" t="s">
        <v>51</v>
      </c>
      <c r="E3" s="5"/>
      <c r="F3" s="5"/>
      <c r="G3" s="16"/>
      <c r="H3" s="5"/>
    </row>
    <row r="4" spans="1:8" s="12" customFormat="1" ht="12.75">
      <c r="A4" s="2" t="s">
        <v>1</v>
      </c>
      <c r="E4" s="5"/>
      <c r="F4" s="5"/>
      <c r="G4" s="16"/>
      <c r="H4" s="5"/>
    </row>
    <row r="5" spans="1:8" s="12" customFormat="1" ht="12.75">
      <c r="A5" s="12" t="s">
        <v>2</v>
      </c>
      <c r="E5" s="5"/>
      <c r="F5" s="5"/>
      <c r="G5" s="16"/>
      <c r="H5" s="5"/>
    </row>
    <row r="6" spans="1:8" ht="6.75" customHeight="1" thickBot="1">
      <c r="A6" s="27"/>
      <c r="B6" s="28"/>
      <c r="C6" s="28"/>
      <c r="D6" s="28"/>
      <c r="E6" s="28"/>
      <c r="F6" s="28"/>
      <c r="G6" s="28"/>
      <c r="H6" s="28"/>
    </row>
    <row r="7" ht="4.5" customHeight="1">
      <c r="A7" s="12"/>
    </row>
    <row r="8" spans="1:8" ht="12.75">
      <c r="A8" s="12" t="s">
        <v>133</v>
      </c>
      <c r="B8" s="12"/>
      <c r="C8" s="12"/>
      <c r="D8" s="12"/>
      <c r="E8" s="15"/>
      <c r="F8" s="5"/>
      <c r="H8" s="5"/>
    </row>
    <row r="9" ht="12.75">
      <c r="A9" s="12" t="s">
        <v>36</v>
      </c>
    </row>
    <row r="10" spans="5:8" ht="12.75">
      <c r="E10" s="14"/>
      <c r="F10" s="34" t="s">
        <v>134</v>
      </c>
      <c r="G10" s="14"/>
      <c r="H10" s="34" t="s">
        <v>134</v>
      </c>
    </row>
    <row r="11" spans="5:8" ht="12.75">
      <c r="E11" s="14"/>
      <c r="F11" s="35" t="s">
        <v>37</v>
      </c>
      <c r="G11" s="14"/>
      <c r="H11" s="35" t="s">
        <v>37</v>
      </c>
    </row>
    <row r="12" spans="5:8" ht="12.75">
      <c r="E12" s="14"/>
      <c r="F12" s="52" t="s">
        <v>126</v>
      </c>
      <c r="G12" s="51"/>
      <c r="H12" s="52" t="s">
        <v>128</v>
      </c>
    </row>
    <row r="13" spans="5:8" ht="12.75">
      <c r="E13" s="14"/>
      <c r="F13" s="54" t="s">
        <v>52</v>
      </c>
      <c r="G13" s="14"/>
      <c r="H13" s="54" t="s">
        <v>52</v>
      </c>
    </row>
    <row r="14" ht="12.75">
      <c r="A14" s="12" t="s">
        <v>26</v>
      </c>
    </row>
    <row r="15" ht="8.25" customHeight="1"/>
    <row r="16" spans="1:8" ht="12.75">
      <c r="A16" s="12" t="s">
        <v>78</v>
      </c>
      <c r="F16" s="40">
        <f>'Consol.IS'!J32</f>
        <v>-3510920</v>
      </c>
      <c r="H16" s="40">
        <v>-1226988</v>
      </c>
    </row>
    <row r="17" spans="1:8" ht="9" customHeight="1">
      <c r="A17" s="12"/>
      <c r="F17" s="40"/>
      <c r="H17" s="40"/>
    </row>
    <row r="18" spans="1:8" ht="12.75">
      <c r="A18" s="12" t="s">
        <v>66</v>
      </c>
      <c r="F18" s="40"/>
      <c r="H18" s="40"/>
    </row>
    <row r="19" spans="1:8" ht="12.75">
      <c r="A19" s="12"/>
      <c r="B19" s="2" t="s">
        <v>99</v>
      </c>
      <c r="F19" s="40">
        <v>0</v>
      </c>
      <c r="H19" s="40"/>
    </row>
    <row r="20" spans="1:8" ht="12.75">
      <c r="A20" s="12"/>
      <c r="B20" s="2" t="s">
        <v>67</v>
      </c>
      <c r="F20" s="40">
        <v>1478531</v>
      </c>
      <c r="H20" s="40">
        <v>907506</v>
      </c>
    </row>
    <row r="21" spans="1:8" ht="12.75">
      <c r="A21" s="12"/>
      <c r="B21" s="2" t="s">
        <v>68</v>
      </c>
      <c r="F21" s="40"/>
      <c r="H21" s="40">
        <v>-28300</v>
      </c>
    </row>
    <row r="22" spans="1:8" ht="12.75">
      <c r="A22" s="12"/>
      <c r="B22" s="2" t="s">
        <v>79</v>
      </c>
      <c r="F22" s="40">
        <v>0</v>
      </c>
      <c r="H22" s="40">
        <v>0</v>
      </c>
    </row>
    <row r="23" spans="1:8" ht="12.75">
      <c r="A23" s="12"/>
      <c r="B23" s="2" t="s">
        <v>69</v>
      </c>
      <c r="F23" s="40">
        <f>'Consol.BS'!I15-'Consol.BS'!G15</f>
        <v>3391</v>
      </c>
      <c r="H23" s="40">
        <v>3391</v>
      </c>
    </row>
    <row r="24" spans="1:8" ht="12.75">
      <c r="A24" s="12"/>
      <c r="B24" s="2" t="s">
        <v>91</v>
      </c>
      <c r="F24" s="40">
        <v>0</v>
      </c>
      <c r="H24" s="40"/>
    </row>
    <row r="25" spans="1:8" ht="12.75">
      <c r="A25" s="12"/>
      <c r="B25" s="2" t="s">
        <v>111</v>
      </c>
      <c r="F25" s="40">
        <v>0</v>
      </c>
      <c r="H25" s="40"/>
    </row>
    <row r="26" spans="1:8" ht="12.75">
      <c r="A26" s="12"/>
      <c r="B26" s="2" t="s">
        <v>70</v>
      </c>
      <c r="F26" s="40">
        <v>647129</v>
      </c>
      <c r="H26" s="40">
        <v>361272</v>
      </c>
    </row>
    <row r="27" spans="1:8" ht="12.75">
      <c r="A27" s="12"/>
      <c r="B27" s="2" t="s">
        <v>15</v>
      </c>
      <c r="F27" s="42">
        <v>0</v>
      </c>
      <c r="H27" s="42">
        <v>-7050</v>
      </c>
    </row>
    <row r="28" spans="1:8" ht="12.75">
      <c r="A28" s="12" t="s">
        <v>92</v>
      </c>
      <c r="F28" s="41">
        <f>SUM(F16:F27)</f>
        <v>-1381869</v>
      </c>
      <c r="H28" s="41">
        <f>SUM(H16:H27)</f>
        <v>9831</v>
      </c>
    </row>
    <row r="29" spans="1:8" ht="12.75">
      <c r="A29" s="12" t="s">
        <v>27</v>
      </c>
      <c r="F29" s="40"/>
      <c r="H29" s="40"/>
    </row>
    <row r="30" spans="1:8" ht="12.75">
      <c r="A30" s="12"/>
      <c r="B30" s="30" t="s">
        <v>28</v>
      </c>
      <c r="F30" s="40">
        <f>'Consol.BS'!I23-'Consol.BS'!G23</f>
        <v>454123</v>
      </c>
      <c r="H30" s="40">
        <v>512727</v>
      </c>
    </row>
    <row r="31" spans="1:8" ht="12.75">
      <c r="A31" s="12"/>
      <c r="B31" s="30" t="s">
        <v>29</v>
      </c>
      <c r="F31" s="40">
        <f>'Consol.BS'!I24+'Consol.BS'!I25-'Consol.BS'!G24-'Consol.BS'!G25</f>
        <v>-72948</v>
      </c>
      <c r="H31" s="40">
        <v>1350464</v>
      </c>
    </row>
    <row r="32" spans="1:8" ht="12.75">
      <c r="A32" s="12"/>
      <c r="B32" s="30" t="s">
        <v>30</v>
      </c>
      <c r="F32" s="42">
        <f>'Consol.BS'!G49+'Consol.BS'!G50-'Consol.BS'!I49-'Consol.BS'!I50</f>
        <v>1277445</v>
      </c>
      <c r="G32" s="38"/>
      <c r="H32" s="42">
        <v>1350643</v>
      </c>
    </row>
    <row r="33" spans="1:8" ht="9" customHeight="1">
      <c r="A33" s="12"/>
      <c r="B33" s="30"/>
      <c r="F33" s="41"/>
      <c r="H33" s="41"/>
    </row>
    <row r="34" spans="1:8" ht="12.75">
      <c r="A34" s="12" t="s">
        <v>93</v>
      </c>
      <c r="F34" s="40">
        <f>SUM(F28:F33)</f>
        <v>276751</v>
      </c>
      <c r="H34" s="40">
        <f>SUM(H28:H32)</f>
        <v>3223665</v>
      </c>
    </row>
    <row r="35" spans="1:8" ht="12.75">
      <c r="A35" s="12"/>
      <c r="B35" s="30" t="s">
        <v>31</v>
      </c>
      <c r="F35" s="40">
        <f>-F26</f>
        <v>-647129</v>
      </c>
      <c r="H35" s="40">
        <v>-361272</v>
      </c>
    </row>
    <row r="36" spans="1:8" ht="12.75">
      <c r="A36" s="12"/>
      <c r="B36" s="30" t="s">
        <v>96</v>
      </c>
      <c r="F36" s="41">
        <f>'Consol.BS'!I26-'Consol.BS'!G26</f>
        <v>8255</v>
      </c>
      <c r="H36" s="40">
        <v>-34506</v>
      </c>
    </row>
    <row r="37" spans="1:8" ht="12" customHeight="1">
      <c r="A37" s="12"/>
      <c r="F37" s="41"/>
      <c r="H37" s="41"/>
    </row>
    <row r="38" spans="1:8" ht="12.75">
      <c r="A38" s="12" t="s">
        <v>94</v>
      </c>
      <c r="E38" s="3"/>
      <c r="F38" s="43">
        <f>SUM(F34:F37)</f>
        <v>-362123</v>
      </c>
      <c r="G38" s="3"/>
      <c r="H38" s="43">
        <f>SUM(H34:H37)</f>
        <v>2827887</v>
      </c>
    </row>
    <row r="39" spans="5:8" ht="10.5" customHeight="1">
      <c r="E39" s="3"/>
      <c r="F39" s="45"/>
      <c r="G39" s="3"/>
      <c r="H39" s="45"/>
    </row>
    <row r="40" spans="1:8" ht="12.75">
      <c r="A40" s="12" t="s">
        <v>72</v>
      </c>
      <c r="E40" s="3"/>
      <c r="F40" s="45"/>
      <c r="G40" s="3"/>
      <c r="H40" s="45"/>
    </row>
    <row r="41" spans="1:8" ht="6.75" customHeight="1">
      <c r="A41" s="12"/>
      <c r="E41" s="3"/>
      <c r="F41" s="45"/>
      <c r="G41" s="3"/>
      <c r="H41" s="45"/>
    </row>
    <row r="42" spans="1:8" ht="12.75">
      <c r="A42" s="12"/>
      <c r="B42" s="2" t="s">
        <v>35</v>
      </c>
      <c r="E42" s="3"/>
      <c r="F42" s="45">
        <v>0</v>
      </c>
      <c r="G42" s="3"/>
      <c r="H42" s="45">
        <v>7050</v>
      </c>
    </row>
    <row r="43" spans="1:8" ht="12.75">
      <c r="A43" s="12"/>
      <c r="B43" s="92" t="s">
        <v>118</v>
      </c>
      <c r="C43" s="92"/>
      <c r="D43" s="92"/>
      <c r="E43" s="3"/>
      <c r="F43" s="45">
        <f>'Consol.BS'!I16-'Consol.BS'!G16</f>
        <v>0</v>
      </c>
      <c r="G43" s="3"/>
      <c r="H43" s="45">
        <v>0</v>
      </c>
    </row>
    <row r="44" spans="1:8" ht="12.75">
      <c r="A44" s="12"/>
      <c r="B44" s="2" t="s">
        <v>32</v>
      </c>
      <c r="E44" s="13"/>
      <c r="F44" s="45">
        <v>0</v>
      </c>
      <c r="G44" s="3"/>
      <c r="H44" s="45">
        <v>-1332747</v>
      </c>
    </row>
    <row r="45" spans="1:8" ht="12.75" hidden="1">
      <c r="A45" s="12"/>
      <c r="B45" s="2" t="s">
        <v>105</v>
      </c>
      <c r="E45" s="13"/>
      <c r="F45" s="45">
        <v>0</v>
      </c>
      <c r="G45" s="3"/>
      <c r="H45" s="45">
        <v>0</v>
      </c>
    </row>
    <row r="46" spans="1:8" ht="12.75" hidden="1">
      <c r="A46" s="12"/>
      <c r="B46" s="2" t="s">
        <v>82</v>
      </c>
      <c r="E46" s="3"/>
      <c r="F46" s="45">
        <v>0</v>
      </c>
      <c r="G46" s="3"/>
      <c r="H46" s="45">
        <v>0</v>
      </c>
    </row>
    <row r="47" spans="1:8" ht="8.25" customHeight="1">
      <c r="A47" s="12"/>
      <c r="E47" s="3"/>
      <c r="F47" s="45"/>
      <c r="G47" s="3"/>
      <c r="H47" s="45"/>
    </row>
    <row r="48" spans="1:8" ht="12.75">
      <c r="A48" s="12" t="s">
        <v>73</v>
      </c>
      <c r="E48" s="3"/>
      <c r="F48" s="43">
        <f>SUM(F42:F47)</f>
        <v>0</v>
      </c>
      <c r="G48" s="3"/>
      <c r="H48" s="43">
        <f>SUM(H42:H47)</f>
        <v>-1325697</v>
      </c>
    </row>
    <row r="49" spans="1:8" ht="10.5" customHeight="1">
      <c r="A49" s="12"/>
      <c r="E49" s="3"/>
      <c r="F49" s="44"/>
      <c r="G49" s="3"/>
      <c r="H49" s="44"/>
    </row>
    <row r="50" spans="1:8" ht="12.75">
      <c r="A50" s="12" t="s">
        <v>108</v>
      </c>
      <c r="E50" s="3"/>
      <c r="F50" s="45"/>
      <c r="G50" s="3"/>
      <c r="H50" s="45"/>
    </row>
    <row r="51" spans="1:8" ht="12.75">
      <c r="A51" s="12"/>
      <c r="B51" s="2" t="s">
        <v>100</v>
      </c>
      <c r="E51" s="3"/>
      <c r="F51" s="45">
        <v>0</v>
      </c>
      <c r="G51" s="3"/>
      <c r="H51" s="45">
        <f>560750-349992</f>
        <v>210758</v>
      </c>
    </row>
    <row r="52" spans="2:8" ht="12.75">
      <c r="B52" s="55" t="s">
        <v>101</v>
      </c>
      <c r="E52" s="3"/>
      <c r="F52" s="45">
        <v>0</v>
      </c>
      <c r="G52" s="3"/>
      <c r="H52" s="45">
        <f>305020-977830</f>
        <v>-672810</v>
      </c>
    </row>
    <row r="53" spans="2:8" ht="12.75">
      <c r="B53" s="55" t="s">
        <v>121</v>
      </c>
      <c r="E53" s="3"/>
      <c r="F53" s="45">
        <f>-546741-2270</f>
        <v>-549011</v>
      </c>
      <c r="G53" s="3"/>
      <c r="H53" s="45">
        <v>0</v>
      </c>
    </row>
    <row r="54" spans="2:8" ht="12.75">
      <c r="B54" s="55" t="s">
        <v>81</v>
      </c>
      <c r="E54" s="3"/>
      <c r="F54" s="45">
        <v>155000</v>
      </c>
      <c r="G54" s="3"/>
      <c r="H54" s="45">
        <v>0</v>
      </c>
    </row>
    <row r="55" spans="2:8" ht="12.75">
      <c r="B55" s="55" t="s">
        <v>135</v>
      </c>
      <c r="E55" s="3" t="s">
        <v>49</v>
      </c>
      <c r="F55" s="45">
        <v>0</v>
      </c>
      <c r="G55" s="3"/>
      <c r="H55" s="45">
        <v>-278843</v>
      </c>
    </row>
    <row r="56" spans="5:8" ht="6" customHeight="1">
      <c r="E56" s="3"/>
      <c r="F56" s="40"/>
      <c r="G56" s="3"/>
      <c r="H56" s="45"/>
    </row>
    <row r="57" spans="1:8" ht="12.75">
      <c r="A57" s="12" t="s">
        <v>109</v>
      </c>
      <c r="E57" s="3"/>
      <c r="F57" s="43">
        <f>SUM(F51:F56)</f>
        <v>-394011</v>
      </c>
      <c r="G57" s="3"/>
      <c r="H57" s="43">
        <f>SUM(H51:H56)</f>
        <v>-740895</v>
      </c>
    </row>
    <row r="58" spans="5:8" ht="11.25" customHeight="1">
      <c r="E58" s="3"/>
      <c r="F58" s="44"/>
      <c r="G58" s="3"/>
      <c r="H58" s="44"/>
    </row>
    <row r="59" spans="1:8" ht="12.75">
      <c r="A59" s="2" t="s">
        <v>110</v>
      </c>
      <c r="E59" s="3"/>
      <c r="F59" s="44">
        <f>F57+F48+F38</f>
        <v>-756134</v>
      </c>
      <c r="G59" s="3"/>
      <c r="H59" s="44">
        <f>H38+H48+H57</f>
        <v>761295</v>
      </c>
    </row>
    <row r="60" spans="1:8" ht="12.75">
      <c r="A60" s="12" t="s">
        <v>34</v>
      </c>
      <c r="E60" s="3"/>
      <c r="F60" s="45">
        <v>-3917133</v>
      </c>
      <c r="G60" s="3"/>
      <c r="H60" s="45">
        <v>-2569440</v>
      </c>
    </row>
    <row r="61" spans="1:8" ht="13.5" thickBot="1">
      <c r="A61" s="12" t="s">
        <v>136</v>
      </c>
      <c r="E61" s="13" t="s">
        <v>33</v>
      </c>
      <c r="F61" s="46">
        <f>SUM(F59:F60)</f>
        <v>-4673267</v>
      </c>
      <c r="G61" s="3"/>
      <c r="H61" s="46">
        <f>SUM(H59:H60)</f>
        <v>-1808145</v>
      </c>
    </row>
    <row r="62" spans="5:8" ht="10.5" customHeight="1" thickTop="1">
      <c r="E62" s="3"/>
      <c r="F62" s="45"/>
      <c r="G62" s="3"/>
      <c r="H62" s="45"/>
    </row>
    <row r="63" spans="1:8" ht="12.75">
      <c r="A63" s="14" t="s">
        <v>33</v>
      </c>
      <c r="B63" s="2" t="s">
        <v>39</v>
      </c>
      <c r="E63" s="3"/>
      <c r="F63" s="45"/>
      <c r="G63" s="3"/>
      <c r="H63" s="45"/>
    </row>
    <row r="64" spans="1:8" ht="12.75">
      <c r="A64" s="14"/>
      <c r="E64" s="3"/>
      <c r="F64" s="45"/>
      <c r="G64" s="3"/>
      <c r="H64" s="45"/>
    </row>
    <row r="65" spans="3:8" ht="12.75">
      <c r="C65" s="2" t="str">
        <f>+'Consol.BS'!C27</f>
        <v>Fixed deposits with licensed banks</v>
      </c>
      <c r="E65" s="3"/>
      <c r="F65" s="45">
        <f>'Consol.BS'!G27</f>
        <v>0</v>
      </c>
      <c r="G65" s="3"/>
      <c r="H65" s="90">
        <v>777907</v>
      </c>
    </row>
    <row r="66" spans="1:8" ht="12.75">
      <c r="A66" s="59"/>
      <c r="C66" s="2" t="str">
        <f>+'Consol.BS'!C28</f>
        <v>Cash and bank balances</v>
      </c>
      <c r="E66" s="3"/>
      <c r="F66" s="45">
        <f>'Consol.BS'!G28</f>
        <v>12806</v>
      </c>
      <c r="G66" s="3"/>
      <c r="H66" s="90">
        <v>47572</v>
      </c>
    </row>
    <row r="67" spans="1:8" ht="12.75">
      <c r="A67" s="59"/>
      <c r="C67" s="2" t="s">
        <v>64</v>
      </c>
      <c r="E67" s="3"/>
      <c r="F67" s="3">
        <v>-4686073</v>
      </c>
      <c r="G67" s="3"/>
      <c r="H67" s="90">
        <v>-2633624</v>
      </c>
    </row>
    <row r="68" spans="5:8" ht="13.5" thickBot="1">
      <c r="E68" s="3"/>
      <c r="F68" s="46">
        <f>SUM(F65:F67)</f>
        <v>-4673267</v>
      </c>
      <c r="G68" s="3"/>
      <c r="H68" s="46">
        <f>SUM(H65:H67)</f>
        <v>-1808145</v>
      </c>
    </row>
    <row r="69" spans="5:8" ht="13.5" thickTop="1">
      <c r="E69" s="3"/>
      <c r="F69" s="44"/>
      <c r="G69" s="3"/>
      <c r="H69" s="44"/>
    </row>
    <row r="70" spans="5:8" ht="12.75">
      <c r="E70" s="3"/>
      <c r="F70" s="44"/>
      <c r="G70" s="3"/>
      <c r="H70" s="44"/>
    </row>
    <row r="71" spans="1:8" ht="36.75" customHeight="1">
      <c r="A71" s="96" t="s">
        <v>138</v>
      </c>
      <c r="B71" s="96"/>
      <c r="C71" s="96"/>
      <c r="D71" s="96"/>
      <c r="E71" s="96"/>
      <c r="F71" s="96"/>
      <c r="G71" s="96"/>
      <c r="H71" s="96"/>
    </row>
    <row r="72" spans="5:8" ht="12.75">
      <c r="E72" s="3"/>
      <c r="F72" s="3"/>
      <c r="G72" s="3"/>
      <c r="H72" s="3"/>
    </row>
    <row r="73" spans="5:8" ht="12.75">
      <c r="E73" s="3"/>
      <c r="F73" s="3"/>
      <c r="G73" s="3"/>
      <c r="H73" s="3"/>
    </row>
    <row r="74" spans="5:8" ht="12.75">
      <c r="E74" s="3"/>
      <c r="F74" s="3"/>
      <c r="G74" s="3"/>
      <c r="H74" s="3"/>
    </row>
    <row r="75" spans="5:8" ht="12.75">
      <c r="E75" s="3"/>
      <c r="F75" s="3"/>
      <c r="G75" s="3"/>
      <c r="H75" s="3"/>
    </row>
    <row r="76" spans="5:8" ht="12.75">
      <c r="E76" s="3"/>
      <c r="F76" s="3"/>
      <c r="G76" s="3"/>
      <c r="H76" s="3"/>
    </row>
    <row r="77" spans="5:8" ht="12.75">
      <c r="E77" s="3"/>
      <c r="F77" s="3"/>
      <c r="G77" s="3"/>
      <c r="H77" s="3"/>
    </row>
    <row r="78" spans="5:8" ht="12.75">
      <c r="E78" s="3"/>
      <c r="F78" s="3"/>
      <c r="G78" s="3"/>
      <c r="H78" s="3"/>
    </row>
    <row r="79" spans="5:8" ht="12.75">
      <c r="E79" s="3"/>
      <c r="F79" s="3"/>
      <c r="G79" s="3"/>
      <c r="H79" s="3"/>
    </row>
    <row r="80" spans="5:8" ht="12.75">
      <c r="E80" s="3"/>
      <c r="F80" s="3"/>
      <c r="G80" s="3"/>
      <c r="H80" s="3"/>
    </row>
    <row r="81" spans="5:8" ht="12.75">
      <c r="E81" s="3"/>
      <c r="F81" s="3"/>
      <c r="G81" s="3"/>
      <c r="H81" s="3"/>
    </row>
    <row r="82" spans="5:8" ht="12.75">
      <c r="E82" s="3"/>
      <c r="F82" s="3"/>
      <c r="G82" s="3"/>
      <c r="H82" s="3"/>
    </row>
  </sheetData>
  <sheetProtection/>
  <mergeCells count="1">
    <mergeCell ref="A71:H71"/>
  </mergeCells>
  <printOptions/>
  <pageMargins left="0.75" right="0.75" top="0.75" bottom="0.75" header="0.5" footer="0.5"/>
  <pageSetup horizontalDpi="600" verticalDpi="600" orientation="portrait" paperSize="9" scale="84" r:id="rId1"/>
  <headerFooter alignWithMargins="0">
    <oddFooter>&amp;C&amp;12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12</cp:lastModifiedBy>
  <cp:lastPrinted>2009-05-22T03:23:31Z</cp:lastPrinted>
  <dcterms:created xsi:type="dcterms:W3CDTF">2003-11-14T02:24:22Z</dcterms:created>
  <dcterms:modified xsi:type="dcterms:W3CDTF">2009-05-26T09:29:25Z</dcterms:modified>
  <cp:category/>
  <cp:version/>
  <cp:contentType/>
  <cp:contentStatus/>
</cp:coreProperties>
</file>